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3-D.1.4.4. VYTÁPĚNÍ" sheetId="1" r:id="rId1"/>
  </sheets>
  <definedNames>
    <definedName name="_xlnm.Print_Area" localSheetId="0">'03-D.1.4.4. VYTÁPĚNÍ'!$A$1:$I$166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1" l="1"/>
  <c r="H155" i="1" l="1"/>
  <c r="F155" i="1"/>
  <c r="F154" i="1"/>
  <c r="H152" i="1"/>
  <c r="F152" i="1"/>
  <c r="F151" i="1"/>
  <c r="F150" i="1"/>
  <c r="H148" i="1"/>
  <c r="F148" i="1"/>
  <c r="F147" i="1"/>
  <c r="H145" i="1"/>
  <c r="F145" i="1"/>
  <c r="F144" i="1"/>
  <c r="H142" i="1"/>
  <c r="F142" i="1"/>
  <c r="F141" i="1"/>
  <c r="F140" i="1"/>
  <c r="H138" i="1"/>
  <c r="F138" i="1"/>
  <c r="F137" i="1"/>
  <c r="F135" i="1"/>
  <c r="H135" i="1" s="1"/>
  <c r="F134" i="1"/>
  <c r="F133" i="1"/>
  <c r="F131" i="1"/>
  <c r="H131" i="1" s="1"/>
  <c r="F130" i="1"/>
  <c r="F129" i="1"/>
  <c r="F127" i="1"/>
  <c r="H127" i="1" s="1"/>
  <c r="F126" i="1"/>
  <c r="F124" i="1"/>
  <c r="H124" i="1" s="1"/>
  <c r="F123" i="1"/>
  <c r="F122" i="1"/>
  <c r="F120" i="1"/>
  <c r="H120" i="1" s="1"/>
  <c r="F119" i="1"/>
  <c r="F118" i="1"/>
  <c r="F116" i="1"/>
  <c r="H116" i="1" s="1"/>
  <c r="H112" i="1"/>
  <c r="F112" i="1"/>
  <c r="H111" i="1"/>
  <c r="H109" i="1"/>
  <c r="F109" i="1"/>
  <c r="H106" i="1"/>
  <c r="H105" i="1"/>
  <c r="H104" i="1"/>
  <c r="F102" i="1"/>
  <c r="F100" i="1"/>
  <c r="H100" i="1" s="1"/>
  <c r="F99" i="1"/>
  <c r="F98" i="1"/>
  <c r="F96" i="1"/>
  <c r="H96" i="1" s="1"/>
  <c r="F95" i="1"/>
  <c r="F94" i="1"/>
  <c r="F92" i="1"/>
  <c r="H92" i="1" s="1"/>
  <c r="F91" i="1"/>
  <c r="F90" i="1"/>
  <c r="F88" i="1"/>
  <c r="H88" i="1" s="1"/>
  <c r="H84" i="1"/>
  <c r="F84" i="1"/>
  <c r="F83" i="1"/>
  <c r="F82" i="1"/>
  <c r="H80" i="1"/>
  <c r="F80" i="1"/>
  <c r="F79" i="1"/>
  <c r="F78" i="1"/>
  <c r="H76" i="1"/>
  <c r="F76" i="1"/>
  <c r="F75" i="1"/>
  <c r="F74" i="1"/>
  <c r="H72" i="1"/>
  <c r="F72" i="1"/>
  <c r="F71" i="1"/>
  <c r="F70" i="1"/>
  <c r="H68" i="1"/>
  <c r="F68" i="1"/>
  <c r="F67" i="1"/>
  <c r="F66" i="1"/>
  <c r="H64" i="1"/>
  <c r="F64" i="1"/>
  <c r="F63" i="1"/>
  <c r="F62" i="1"/>
  <c r="H60" i="1"/>
  <c r="H59" i="1" s="1"/>
  <c r="F60" i="1"/>
  <c r="H56" i="1"/>
  <c r="F56" i="1"/>
  <c r="H55" i="1"/>
  <c r="H50" i="1"/>
  <c r="H49" i="1" s="1"/>
  <c r="F50" i="1"/>
  <c r="H46" i="1"/>
  <c r="F46" i="1"/>
  <c r="H45" i="1"/>
  <c r="H40" i="1"/>
  <c r="F40" i="1"/>
  <c r="H34" i="1"/>
  <c r="F34" i="1"/>
  <c r="F33" i="1"/>
  <c r="H32" i="1"/>
  <c r="F32" i="1"/>
  <c r="F30" i="1"/>
  <c r="F29" i="1"/>
  <c r="F28" i="1"/>
  <c r="F26" i="1"/>
  <c r="H26" i="1" s="1"/>
  <c r="F24" i="1"/>
  <c r="F23" i="1"/>
  <c r="F22" i="1"/>
  <c r="F21" i="1"/>
  <c r="H19" i="1"/>
  <c r="F19" i="1"/>
  <c r="H14" i="1"/>
  <c r="F14" i="1"/>
  <c r="H13" i="1"/>
  <c r="F13" i="1"/>
  <c r="F15" i="1" s="1"/>
  <c r="H15" i="1" s="1"/>
  <c r="H12" i="1"/>
  <c r="F12" i="1"/>
  <c r="F10" i="1"/>
  <c r="H115" i="1" l="1"/>
  <c r="G10" i="1"/>
  <c r="H10" i="1" s="1"/>
  <c r="H9" i="1" s="1"/>
  <c r="H8" i="1" s="1"/>
  <c r="H18" i="1"/>
  <c r="H17" i="1" s="1"/>
  <c r="H158" i="1" s="1"/>
  <c r="H160" i="1" s="1"/>
</calcChain>
</file>

<file path=xl/sharedStrings.xml><?xml version="1.0" encoding="utf-8"?>
<sst xmlns="http://schemas.openxmlformats.org/spreadsheetml/2006/main" count="316" uniqueCount="174">
  <si>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</si>
  <si>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</si>
  <si>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</si>
  <si>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</si>
  <si>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</si>
  <si>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</si>
  <si>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</si>
  <si>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</si>
  <si>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</si>
  <si>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</si>
  <si>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</si>
  <si>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</si>
  <si>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</si>
  <si>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</si>
  <si>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</si>
  <si>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</si>
  <si>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</si>
  <si>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</si>
  <si>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</si>
  <si>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</si>
  <si>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</si>
  <si>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</si>
  <si>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</si>
  <si>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</si>
  <si>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</si>
  <si>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</si>
  <si>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</si>
  <si>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</si>
  <si>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</si>
  <si>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</si>
  <si>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</si>
  <si>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</si>
  <si>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</si>
  <si>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CS ÚRS 2020 01</t>
  </si>
  <si>
    <t>" V ceně veškeré příslušenství (tvarovky, armatury, spojovací materiál, apod.) a práce nutné pro napojení - např.: Výměna kusu potrubí - rovné za odbočovací, řezání potrubí,, utěsnní, nové potrubí, provedení přístupu ke stoupacímu potrubí (oklepání omítek, vyřezání otvoru, ...) a zpětné zapravení, apod. "</t>
  </si>
  <si>
    <t>HZS2211</t>
  </si>
  <si>
    <t>Hodinová zúčtovací sazba instalatér</t>
  </si>
  <si>
    <t>" Bezpečnostní štítky pro označení armatur, ventilů, druhu média, směru proudění, apod. "</t>
  </si>
  <si>
    <t>HSV</t>
  </si>
  <si>
    <t>Práce a dodávky HSV</t>
  </si>
  <si>
    <t>9</t>
  </si>
  <si>
    <t>Ostatní konstrukce a práce - bourání</t>
  </si>
  <si>
    <t>997</t>
  </si>
  <si>
    <t>997999901 SPC</t>
  </si>
  <si>
    <t>Náklady spojené s odvozem a uložením suti - směsný stavební odpad (ŽB, PB, kámen, keramika, PVC, … )</t>
  </si>
  <si>
    <t>t</t>
  </si>
  <si>
    <t>1a</t>
  </si>
  <si>
    <t>" - Vnitrostaveništní doprava suti a vybouraných hmot pro budovy v do 9 m ručně. V ceně svislé a vodorovné přesunutí sutě vč. naložení s urovnáním. "</t>
  </si>
  <si>
    <t>1b</t>
  </si>
  <si>
    <t>" - Odvoz suti a vybouraných hmot na skládku nebo meziskládku do 1 km se složením "</t>
  </si>
  <si>
    <t>1c</t>
  </si>
  <si>
    <t>" - Příplatek k odvozu suti a vybouraných hmot na skládku ZKD 1 km přes 1 km - uvažována skládka ve vzdálenosti do 10 km "</t>
  </si>
  <si>
    <t>1d</t>
  </si>
  <si>
    <t>" - Poplatek za uložení na skládce (skládkovné) stavebního odpadu směsného kód odpadu 17 09 04 "</t>
  </si>
  <si>
    <t>Ústřední vytápění - Potrubí</t>
  </si>
  <si>
    <t>733223101 SPC</t>
  </si>
  <si>
    <t xml:space="preserve">D+M Potrubí ocelové DN 10 + TI tl. 9 mm - Specifikace dle PD </t>
  </si>
  <si>
    <t>" Součástí izolační pouzdra z PE v tl. 9 mm. Pozdro na podélném a příčném spoji přilepeno chloroprenovým kaučukovým lepidlem, popř. obaleno plastovou páskou. Izolace v celé délce potrubí včetně kolen a odboček. "</t>
  </si>
  <si>
    <t>" Potrubí u větve A6 " (5,2)*1,1</t>
  </si>
  <si>
    <t>" Potrubí u větve A7 " (16,7)*1,1</t>
  </si>
  <si>
    <t>" Potrubí u větve E1 " (15,6)*1,1</t>
  </si>
  <si>
    <t>" Potrubí u větve E2 " (14,2)*1,1</t>
  </si>
  <si>
    <t>" V ceně veškeré příslušenství, tvarovky,kotvící prvky a spojovací materiál, výměra včetně ztratného "</t>
  </si>
  <si>
    <t>733223102 SPC</t>
  </si>
  <si>
    <t xml:space="preserve">D+M Potrubí ocelové DN 15 + TI tl. 9 mm - Specifikace dle PD </t>
  </si>
  <si>
    <t>" Potrubí u větve A7 " (7,6)*1,1</t>
  </si>
  <si>
    <t>" Potrubí u větve E1 " (15,2)*1,1</t>
  </si>
  <si>
    <t>" Potrubí u větve E2 " (4,8)*1,1</t>
  </si>
  <si>
    <t>Zkouška těsnosti potrubí ocelové závitové do DN 40</t>
  </si>
  <si>
    <t>" Zkoušky těsnosti ocelových potrubí " (5,2+16,7+15,6+14,2)+(7,6+15,2+4,8)</t>
  </si>
  <si>
    <t>733999101 SPC</t>
  </si>
  <si>
    <t>Provedení napojení nového potrubí pro vytápění na stávající stoupací - Specifikace dle PD</t>
  </si>
  <si>
    <t>" Napojení potrubí na větev A6 "</t>
  </si>
  <si>
    <t>" Napojení potrubí na větev A7 "</t>
  </si>
  <si>
    <t>" Napojení potrubí na větev E1 "</t>
  </si>
  <si>
    <t>" Napojení potrubí na větev E2 "</t>
  </si>
  <si>
    <t>Odstranění stávajících rozvodů vytápění - Specifikace dle PD</t>
  </si>
  <si>
    <t>" Součástí ceny je odpojení rozvodů od otopných těles, vypouštění vody, demontáž vč. odřezání (odvaření) potrubí v místě napojení na stoupací. V ceně také zaslepení potrubí v místě odřezání, přesun hmot a suti. "</t>
  </si>
  <si>
    <t>" V ceně také případné odstranění krytek, vytvožení a zapravení prostupů skrze zdivo (stěny příčky) a další práce související s vybouráním stávajícího připojovacího potrubí otopných těles. "</t>
  </si>
  <si>
    <t>Přesun hmot procentní pro rozvody potrubí v objektech v do 12 m</t>
  </si>
  <si>
    <t>" Stavební práce a dodávky spojené s provedením funkčního celku 733 "</t>
  </si>
  <si>
    <t>" Zednická výpomoc, doplňkové práce, kompletace, zřízení prostupů, zapravení prostupů, armatury a příslušenství apod."</t>
  </si>
  <si>
    <t>Ústřední vytápění - Armatury</t>
  </si>
  <si>
    <t>731</t>
  </si>
  <si>
    <t>734999901 SPC</t>
  </si>
  <si>
    <t>DMTŽ + D + M Demontáž, zpětná montáž a případná dodávka armatur otopných těles vč. vyzkoušení jejich funkčnosti - Specifikace dle PD</t>
  </si>
  <si>
    <t>" Demontáž stávajících armatur u otopných těles, jejich kontrola, zpětná montáž popř. výměna za nové vč. dodávky. "</t>
  </si>
  <si>
    <t>" Uvažované armatury pro 1 otopné těleso - termostatický regulační ventil, uzavírací a regulační ventil, apod. "</t>
  </si>
  <si>
    <t>" V ceně přesun hmot a suti, případné kotevná prvky a veškeré příslušenství (materiál) a práce související s demontáží a zpětnou montáží armatur. "</t>
  </si>
  <si>
    <t>Přesun hmot procentní pro armatury v objektech v do 12 m</t>
  </si>
  <si>
    <t>Ústřední vytápění - Otopná tělesa</t>
  </si>
  <si>
    <t>Demontáž otopného tělesa litinového článkového</t>
  </si>
  <si>
    <t>m2</t>
  </si>
  <si>
    <t xml:space="preserve">CS ÚRS 2020 01 </t>
  </si>
  <si>
    <r>
      <t>" Demontáž stávajících litinových článkových otopných těles před úpravou nátěru</t>
    </r>
    <r>
      <rPr>
        <sz val="8"/>
        <color indexed="12"/>
        <rFont val="Arial CE"/>
        <family val="2"/>
        <charset val="238"/>
      </rPr>
      <t xml:space="preserve"> " </t>
    </r>
  </si>
  <si>
    <t>" Otopná tělesa článková 580/220 - plocha 1 článku = 0,345 m2 " 0,345*(23)</t>
  </si>
  <si>
    <t>" Otopná tělesa článková 580/160 - plocha 1 článku = 0,255 m2 " 0,255*(25+27+18+18+17+18+10+16+10+28)</t>
  </si>
  <si>
    <t>Odpojení a připojení otopného tělesa litinového po nátěru</t>
  </si>
  <si>
    <r>
      <t xml:space="preserve">" Odpojení a zpětné připojení otopných těles na připojovací potrubí. </t>
    </r>
    <r>
      <rPr>
        <sz val="8"/>
        <color indexed="12"/>
        <rFont val="Arial CE"/>
        <family val="2"/>
        <charset val="238"/>
      </rPr>
      <t xml:space="preserve">" </t>
    </r>
  </si>
  <si>
    <t>Zkoušky těsnosti otopných těles litinových článkových vodou</t>
  </si>
  <si>
    <r>
      <t>" Zkoušky těsnosti otopných těles</t>
    </r>
    <r>
      <rPr>
        <sz val="8"/>
        <color indexed="12"/>
        <rFont val="Arial CE"/>
        <family val="2"/>
        <charset val="238"/>
      </rPr>
      <t xml:space="preserve"> " </t>
    </r>
  </si>
  <si>
    <t>Montáž otopného tělesa litinového článkového</t>
  </si>
  <si>
    <r>
      <t xml:space="preserve">" Montáž otopných těles po nátěru </t>
    </r>
    <r>
      <rPr>
        <sz val="8"/>
        <color indexed="12"/>
        <rFont val="Arial CE"/>
        <family val="2"/>
        <charset val="238"/>
      </rPr>
      <t xml:space="preserve">" </t>
    </r>
  </si>
  <si>
    <t>Vyzkoušení otopných těles litinových po opravě tlakem</t>
  </si>
  <si>
    <r>
      <t>" Zkouška otopných těles po provedení nového nátěru</t>
    </r>
    <r>
      <rPr>
        <sz val="8"/>
        <color indexed="12"/>
        <rFont val="Arial CE"/>
        <family val="2"/>
        <charset val="238"/>
      </rPr>
      <t xml:space="preserve"> " </t>
    </r>
  </si>
  <si>
    <t>Vyčištění otopných těles litinových proplachem vodou</t>
  </si>
  <si>
    <r>
      <t>" Vyčištění otopných těles proplachem</t>
    </r>
    <r>
      <rPr>
        <sz val="8"/>
        <color indexed="12"/>
        <rFont val="Arial CE"/>
        <family val="2"/>
        <charset val="238"/>
      </rPr>
      <t xml:space="preserve"> " </t>
    </r>
  </si>
  <si>
    <t>Odvzdušnění otopných těles</t>
  </si>
  <si>
    <r>
      <t>" Odvzdušnění otopných těles po zpětné montáži</t>
    </r>
    <r>
      <rPr>
        <sz val="8"/>
        <color indexed="12"/>
        <rFont val="Arial CE"/>
        <family val="2"/>
        <charset val="238"/>
      </rPr>
      <t xml:space="preserve"> " </t>
    </r>
  </si>
  <si>
    <t>" Otopná tělesa článková 580/220 " 1</t>
  </si>
  <si>
    <t>" Otopná tělesa článková 580/160 " 10</t>
  </si>
  <si>
    <t>Napuštění vody do otopných těles</t>
  </si>
  <si>
    <r>
      <t>" Napuštění vody do těles</t>
    </r>
    <r>
      <rPr>
        <sz val="8"/>
        <color indexed="12"/>
        <rFont val="Arial CE"/>
        <family val="2"/>
        <charset val="238"/>
      </rPr>
      <t xml:space="preserve"> " </t>
    </r>
  </si>
  <si>
    <t>Demontáž konzoly nebo držáku otopných těles, registrů nebo konvektorů do odpadu</t>
  </si>
  <si>
    <r>
      <t>" Demontáž konzol od demontovaných otopných těles - uvažovány 2 konzoly na 1 OT</t>
    </r>
    <r>
      <rPr>
        <sz val="8"/>
        <color indexed="12"/>
        <rFont val="Arial CE"/>
        <family val="2"/>
        <charset val="238"/>
      </rPr>
      <t xml:space="preserve"> " </t>
    </r>
  </si>
  <si>
    <t>" Otopná tělesa článková 580/220 " (1)*2</t>
  </si>
  <si>
    <t>" Otopná tělesa článková 580/160 " (10)*2</t>
  </si>
  <si>
    <t>Vypuštění vody z otopných těles</t>
  </si>
  <si>
    <r>
      <t>" Vypouštění vody z demontovaných otopných těles</t>
    </r>
    <r>
      <rPr>
        <sz val="8"/>
        <color indexed="12"/>
        <rFont val="Arial CE"/>
        <family val="2"/>
        <charset val="238"/>
      </rPr>
      <t xml:space="preserve"> " </t>
    </r>
  </si>
  <si>
    <t>735900901 SPC</t>
  </si>
  <si>
    <t>Přesun otopných těles v rámci objektu po demontáži + před zpětnou montáží - Specifikace dle PD</t>
  </si>
  <si>
    <t>" Přesun otopných těles objektem před obnovou nátěru a po provedení nátěru. "</t>
  </si>
  <si>
    <t xml:space="preserve">" Hmotnost " (23*6,95+187*5,6)/1000 </t>
  </si>
  <si>
    <t>" V ceně přesun - vodorovný a svislý - otopných těles na místo určení (venek, určená místnost) z důvodu obnovy povrchové úpravy otopných těles + zpětný přesun na místo montáže vč. případného uskladnění. "</t>
  </si>
  <si>
    <t>735901101 SPC</t>
  </si>
  <si>
    <t xml:space="preserve">Zkoušky provozní dilatační </t>
  </si>
  <si>
    <t>735901102 SPC</t>
  </si>
  <si>
    <t xml:space="preserve">Zkoušky provozní topná </t>
  </si>
  <si>
    <t>735901103 SPC</t>
  </si>
  <si>
    <t xml:space="preserve">Zaregulování, vyvážení, seřízení a vyregulování otopného systému </t>
  </si>
  <si>
    <t>735999991 SPC</t>
  </si>
  <si>
    <t>D+M Bezpečnostní štítky pro označení zařízení UT  - Specifikace dle PD</t>
  </si>
  <si>
    <t>Přesun hmot procentní pro otopná tělesa v objektech v do 12 m</t>
  </si>
  <si>
    <t>" Stavební práce a dodávky spojené s provedením funkčního celku 735 "</t>
  </si>
  <si>
    <t xml:space="preserve">" Doplňkové práce, kompletace, zřízení prostupů, zapravení prostupů, příslušenství apod." </t>
  </si>
  <si>
    <t>Dokončovací práce - Nátěry</t>
  </si>
  <si>
    <t>783</t>
  </si>
  <si>
    <t>Odrezivění článkových otopných těles před provedením nátěru</t>
  </si>
  <si>
    <r>
      <t>" Odrezivění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</si>
  <si>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Odmaštění článkových otopných těles ředidlovým odmašťovačem před provedením nátěru</t>
  </si>
  <si>
    <r>
      <t>" Odmaštění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</si>
  <si>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Odmaštění vodou ředitelným odmašťovačem potrubí DN do 50 mm</t>
  </si>
  <si>
    <r>
      <t>" Odmaštění stávajícího stoupacího potrubí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</si>
  <si>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" Stávající stoupací potrubí - větve A6, A7, E1, E2 " (4,14*2)*4</t>
  </si>
  <si>
    <t>Ometení článkových otopných těles před provedením nátěru</t>
  </si>
  <si>
    <r>
      <t>" Ometení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</si>
  <si>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Odstranění nátěrů z článkových otopných těles obroušením</t>
  </si>
  <si>
    <r>
      <t>" Odstranění stávajícího nátěru z otopných těles</t>
    </r>
    <r>
      <rPr>
        <sz val="8"/>
        <color indexed="12"/>
        <rFont val="Arial CE"/>
        <family val="2"/>
        <charset val="238"/>
      </rPr>
      <t xml:space="preserve"> " </t>
    </r>
  </si>
  <si>
    <t>Odstranění nátěrů z potrubí DN do 50 mm obroušením</t>
  </si>
  <si>
    <r>
      <t>" Odstranění stávajícího nátěru ze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</si>
  <si>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Základní jednonásobný syntetický nátěr článkových otopných těles</t>
  </si>
  <si>
    <r>
      <t>" Základní jendonásobný nátěr otopných těles článkových</t>
    </r>
    <r>
      <rPr>
        <sz val="8"/>
        <color indexed="12"/>
        <rFont val="Arial CE"/>
        <family val="2"/>
        <charset val="238"/>
      </rPr>
      <t xml:space="preserve"> " </t>
    </r>
  </si>
  <si>
    <t>Základní antikorozní jednonásobný syntetický potrubí DN do 50 mm</t>
  </si>
  <si>
    <r>
      <t>" Základní antikorozní jendonásobný nátěr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</si>
  <si>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Mezinátěr jednonásobný syntetický nátěr potrubí DN do 50 mm</t>
  </si>
  <si>
    <r>
      <t>" Mezinátěr jendonásobný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</si>
  <si>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Krycí dvojnásobný syntetický nátěr článkových otopných těles</t>
  </si>
  <si>
    <r>
      <t>" Krycí dvojnásobný nátěr otopných těles článkových</t>
    </r>
    <r>
      <rPr>
        <sz val="8"/>
        <color indexed="12"/>
        <rFont val="Arial CE"/>
        <family val="2"/>
        <charset val="238"/>
      </rPr>
      <t xml:space="preserve"> " </t>
    </r>
  </si>
  <si>
    <t>Krycí dvojnásobný syntetický nátěr potrubí DN do 50 mm</t>
  </si>
  <si>
    <r>
      <t>" Krycí dvojnásobný nátěr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</si>
  <si>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HZS2311</t>
  </si>
  <si>
    <t>Hodinová zúčtovací sazba malíř, natěrač, lakýrník</t>
  </si>
  <si>
    <t xml:space="preserve">" Stavební práce a dodávky spojené s provedením funkčního celku 783 " </t>
  </si>
  <si>
    <t xml:space="preserve">" Zednická výpomoc,doplňkové práce,kompletace,zřízení prostupů,zapravení prostupů, apod. " </t>
  </si>
  <si>
    <t>Část:    03 - D.1.4.4. VYTÁPĚNÍ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</si>
  <si>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</si>
  <si>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Odstranění stávajících rozvodů připojovacího potrubí otopných těles vč. případných armatur. "</t>
  </si>
  <si>
    <t>" Likvidace vybouraného materiálu - konzoly otopných těles "</t>
  </si>
  <si>
    <t>03 - D.1.4.4. VYTÁPĚNÍ</t>
  </si>
  <si>
    <t>Objekt:   03 - Rekonstrukce kanceláří Katedry psychologie 2. NP</t>
  </si>
  <si>
    <t>735901104 SPC</t>
  </si>
  <si>
    <t>D+M Ostatní práce spojené s úpravou UT - specifikace dle PD</t>
  </si>
  <si>
    <t>" V ceně:
 - celkové vypouštění a napouštění části systému UT vyjma části otopných těles zde uvedených + opětovné napuštění po provedení prací;
 - odvzdušnění stávajícího systému vytápění vyjma těles zde uvedených;
 - dalsá potřebné dodávky a práce na stávajícím otopném systému spojené s instalací otopných těles.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</si>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</sst>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37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sz val="8"/>
      <color indexed="12"/>
      <name val="Arial CE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0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1"/>
      <name val="Calibri"/>
      <family val="2"/>
      <charset val="238"/>
    </font>
    <font>
      <sz val="12"/>
      <name val="MS Sans Serif"/>
      <family val="2"/>
    </font>
    <font>
      <sz val="8"/>
      <color indexed="12"/>
      <name val="Arial CE"/>
      <family val="2"/>
    </font>
    <font>
      <sz val="8"/>
      <color indexed="10"/>
      <name val="MS Sans Serif"/>
      <family val="2"/>
      <charset val="238"/>
    </font>
    <font>
      <b/>
      <sz val="10"/>
      <color rgb="FFFF0000"/>
      <name val="MS Sans Serif"/>
      <family val="2"/>
    </font>
    <font>
      <b/>
      <sz val="10"/>
      <color rgb="FFFF0000"/>
      <name val="MS Sans Serif"/>
      <family val="2"/>
      <charset val="238"/>
    </font>
    <font>
      <b/>
      <sz val="8.5"/>
      <color rgb="FFFF0000"/>
      <name val="MS Sans Serif"/>
      <family val="2"/>
      <charset val="238"/>
    </font>
    <font>
      <b/>
      <sz val="12"/>
      <color indexed="10"/>
      <name val="MS Sans Serif"/>
      <family val="2"/>
    </font>
    <font>
      <b/>
      <sz val="12"/>
      <name val="Calibri"/>
      <family val="2"/>
      <charset val="238"/>
    </font>
    <font>
      <sz val="8"/>
      <name val="Calibri"/>
      <family val="2"/>
      <charset val="238"/>
    </font>
    <font>
      <sz val="8"/>
      <color indexed="12"/>
      <name val="Calibri"/>
      <family val="2"/>
      <charset val="238"/>
    </font>
    <font>
      <b/>
      <sz val="8.5"/>
      <color rgb="FFFF0000"/>
      <name val="Verdana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MS Sans Serif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8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202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14" fillId="0" borderId="2" xfId="0" applyFont="1" applyFill="1" applyBorder="1" applyAlignment="1" applyProtection="1">
      <alignment horizontal="left" wrapText="1"/>
      <protection locked="0"/>
    </xf>
    <xf numFmtId="2" fontId="14" fillId="0" borderId="2" xfId="0" applyNumberFormat="1" applyFont="1" applyFill="1" applyBorder="1" applyAlignment="1" applyProtection="1">
      <alignment horizontal="right"/>
      <protection locked="0"/>
    </xf>
    <xf numFmtId="166" fontId="19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20" fillId="0" borderId="2" xfId="0" applyNumberFormat="1" applyFont="1" applyFill="1" applyBorder="1" applyAlignment="1" applyProtection="1">
      <alignment horizontal="right"/>
      <protection locked="0"/>
    </xf>
    <xf numFmtId="49" fontId="20" fillId="0" borderId="2" xfId="0" applyNumberFormat="1" applyFont="1" applyFill="1" applyBorder="1" applyAlignment="1" applyProtection="1">
      <alignment horizontal="left" wrapText="1"/>
      <protection locked="0"/>
    </xf>
    <xf numFmtId="0" fontId="20" fillId="0" borderId="2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164" fontId="22" fillId="0" borderId="0" xfId="1" applyNumberFormat="1" applyFont="1" applyFill="1" applyAlignment="1">
      <alignment horizontal="right"/>
      <protection locked="0"/>
    </xf>
    <xf numFmtId="0" fontId="22" fillId="0" borderId="0" xfId="1" applyFont="1" applyFill="1" applyAlignment="1">
      <alignment horizontal="left" wrapText="1"/>
      <protection locked="0"/>
    </xf>
    <xf numFmtId="165" fontId="22" fillId="0" borderId="0" xfId="1" applyNumberFormat="1" applyFont="1" applyFill="1" applyAlignment="1">
      <alignment horizontal="right"/>
      <protection locked="0"/>
    </xf>
    <xf numFmtId="166" fontId="22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3" xfId="1" applyFont="1" applyFill="1" applyBorder="1" applyAlignment="1">
      <alignment horizontal="left"/>
      <protection locked="0"/>
    </xf>
    <xf numFmtId="0" fontId="20" fillId="0" borderId="4" xfId="1" applyFont="1" applyFill="1" applyBorder="1" applyAlignment="1">
      <alignment horizontal="center"/>
      <protection locked="0"/>
    </xf>
    <xf numFmtId="165" fontId="20" fillId="0" borderId="4" xfId="1" applyNumberFormat="1" applyFont="1" applyFill="1" applyBorder="1" applyAlignment="1">
      <alignment horizontal="right"/>
      <protection locked="0"/>
    </xf>
    <xf numFmtId="166" fontId="20" fillId="0" borderId="4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20" fillId="0" borderId="0" xfId="1" applyNumberFormat="1" applyFont="1" applyFill="1" applyBorder="1" applyAlignment="1">
      <alignment horizontal="right"/>
      <protection locked="0"/>
    </xf>
    <xf numFmtId="0" fontId="20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20" fillId="0" borderId="0" xfId="1" applyFont="1" applyFill="1" applyBorder="1" applyAlignment="1">
      <alignment horizontal="center" wrapText="1"/>
      <protection locked="0"/>
    </xf>
    <xf numFmtId="165" fontId="20" fillId="0" borderId="0" xfId="1" applyNumberFormat="1" applyFont="1" applyFill="1" applyBorder="1" applyAlignment="1">
      <alignment horizontal="right"/>
      <protection locked="0"/>
    </xf>
    <xf numFmtId="166" fontId="20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2" fontId="14" fillId="0" borderId="2" xfId="0" applyNumberFormat="1" applyFont="1" applyFill="1" applyBorder="1" applyAlignment="1" applyProtection="1">
      <alignment horizontal="right" wrapText="1"/>
      <protection locked="0"/>
    </xf>
    <xf numFmtId="0" fontId="0" fillId="0" borderId="0" xfId="0" applyAlignment="1" applyProtection="1">
      <alignment vertical="top"/>
      <protection locked="0"/>
    </xf>
    <xf numFmtId="164" fontId="14" fillId="0" borderId="2" xfId="0" applyNumberFormat="1" applyFont="1" applyFill="1" applyBorder="1" applyAlignment="1" applyProtection="1">
      <alignment horizontal="right"/>
      <protection locked="0"/>
    </xf>
    <xf numFmtId="166" fontId="1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6" fontId="20" fillId="0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2" fontId="20" fillId="2" borderId="2" xfId="0" applyNumberFormat="1" applyFont="1" applyFill="1" applyBorder="1" applyAlignment="1" applyProtection="1">
      <alignment horizontal="right" wrapText="1"/>
      <protection locked="0"/>
    </xf>
    <xf numFmtId="166" fontId="19" fillId="2" borderId="2" xfId="0" applyNumberFormat="1" applyFont="1" applyFill="1" applyBorder="1" applyAlignment="1" applyProtection="1">
      <alignment horizontal="right"/>
      <protection locked="0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Alignment="1" applyProtection="1"/>
    <xf numFmtId="0" fontId="5" fillId="0" borderId="2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Alignment="1" applyProtection="1">
      <alignment vertical="center"/>
    </xf>
    <xf numFmtId="2" fontId="21" fillId="0" borderId="2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25" fillId="0" borderId="2" xfId="0" applyNumberFormat="1" applyFont="1" applyFill="1" applyBorder="1" applyAlignment="1" applyProtection="1">
      <alignment horizontal="righ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2" applyNumberFormat="1" applyFont="1" applyFill="1" applyBorder="1" applyAlignment="1">
      <alignment horizontal="left"/>
    </xf>
    <xf numFmtId="4" fontId="11" fillId="0" borderId="2" xfId="2" applyNumberFormat="1" applyFont="1" applyFill="1" applyBorder="1" applyAlignment="1">
      <alignment horizontal="right"/>
    </xf>
    <xf numFmtId="0" fontId="26" fillId="0" borderId="0" xfId="0" applyFont="1" applyFill="1" applyAlignment="1" applyProtection="1">
      <alignment horizontal="left"/>
      <protection locked="0"/>
    </xf>
    <xf numFmtId="0" fontId="26" fillId="2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center"/>
    </xf>
    <xf numFmtId="164" fontId="5" fillId="2" borderId="6" xfId="1" applyNumberFormat="1" applyFont="1" applyFill="1" applyBorder="1" applyAlignment="1">
      <alignment horizontal="right"/>
      <protection locked="0"/>
    </xf>
    <xf numFmtId="0" fontId="5" fillId="2" borderId="6" xfId="1" applyFont="1" applyFill="1" applyBorder="1" applyAlignment="1">
      <alignment horizontal="left" wrapText="1"/>
      <protection locked="0"/>
    </xf>
    <xf numFmtId="165" fontId="5" fillId="2" borderId="6" xfId="1" applyNumberFormat="1" applyFont="1" applyFill="1" applyBorder="1" applyAlignment="1">
      <alignment horizontal="right"/>
      <protection locked="0"/>
    </xf>
    <xf numFmtId="166" fontId="5" fillId="2" borderId="6" xfId="1" applyNumberFormat="1" applyFont="1" applyFill="1" applyBorder="1" applyAlignment="1">
      <alignment horizontal="right"/>
      <protection locked="0"/>
    </xf>
    <xf numFmtId="0" fontId="4" fillId="2" borderId="6" xfId="1" applyFill="1" applyBorder="1" applyAlignment="1">
      <alignment horizontal="left" vertical="top"/>
      <protection locked="0"/>
    </xf>
    <xf numFmtId="0" fontId="28" fillId="0" borderId="0" xfId="1" applyFont="1" applyFill="1" applyAlignment="1">
      <alignment horizontal="left" vertical="center"/>
      <protection locked="0"/>
    </xf>
    <xf numFmtId="0" fontId="13" fillId="0" borderId="0" xfId="5" applyFont="1" applyFill="1" applyAlignment="1" applyProtection="1">
      <alignment horizontal="center" vertical="center"/>
      <protection locked="0"/>
    </xf>
    <xf numFmtId="164" fontId="5" fillId="0" borderId="2" xfId="5" applyNumberFormat="1" applyFont="1" applyFill="1" applyBorder="1" applyAlignment="1">
      <alignment horizontal="right"/>
      <protection locked="0"/>
    </xf>
    <xf numFmtId="0" fontId="5" fillId="0" borderId="2" xfId="5" applyFont="1" applyFill="1" applyBorder="1" applyAlignment="1">
      <alignment horizontal="left" wrapText="1"/>
      <protection locked="0"/>
    </xf>
    <xf numFmtId="2" fontId="5" fillId="0" borderId="2" xfId="5" applyNumberFormat="1" applyFont="1" applyFill="1" applyBorder="1" applyAlignment="1">
      <alignment horizontal="right"/>
      <protection locked="0"/>
    </xf>
    <xf numFmtId="166" fontId="5" fillId="0" borderId="2" xfId="5" applyNumberFormat="1" applyFont="1" applyFill="1" applyBorder="1" applyAlignment="1">
      <alignment horizontal="right"/>
      <protection locked="0"/>
    </xf>
    <xf numFmtId="0" fontId="18" fillId="0" borderId="2" xfId="5" applyFill="1" applyBorder="1" applyAlignment="1">
      <alignment horizontal="left" vertical="top"/>
      <protection locked="0"/>
    </xf>
    <xf numFmtId="0" fontId="18" fillId="0" borderId="0" xfId="5" applyFill="1" applyAlignment="1">
      <alignment horizontal="left" vertical="top"/>
      <protection locked="0"/>
    </xf>
    <xf numFmtId="0" fontId="29" fillId="0" borderId="0" xfId="5" applyFont="1" applyFill="1" applyAlignment="1">
      <alignment horizontal="left" vertical="center"/>
      <protection locked="0"/>
    </xf>
    <xf numFmtId="0" fontId="18" fillId="0" borderId="0" xfId="5" applyAlignment="1">
      <alignment horizontal="left" vertical="top"/>
      <protection locked="0"/>
    </xf>
    <xf numFmtId="167" fontId="6" fillId="2" borderId="2" xfId="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center"/>
      <protection locked="0"/>
    </xf>
    <xf numFmtId="166" fontId="20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1" applyFill="1" applyAlignment="1">
      <alignment horizontal="left" vertical="center"/>
      <protection locked="0"/>
    </xf>
    <xf numFmtId="2" fontId="14" fillId="3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6" fontId="14" fillId="4" borderId="2" xfId="0" applyNumberFormat="1" applyFont="1" applyFill="1" applyBorder="1" applyAlignment="1" applyProtection="1">
      <alignment horizontal="right"/>
      <protection locked="0"/>
    </xf>
    <xf numFmtId="0" fontId="18" fillId="4" borderId="2" xfId="0" applyFont="1" applyFill="1" applyBorder="1" applyAlignment="1" applyProtection="1">
      <alignment horizontal="left" vertical="top"/>
      <protection locked="0"/>
    </xf>
    <xf numFmtId="164" fontId="5" fillId="0" borderId="2" xfId="5" applyNumberFormat="1" applyFont="1" applyFill="1" applyBorder="1" applyAlignment="1" applyProtection="1">
      <alignment horizontal="right"/>
      <protection locked="0"/>
    </xf>
    <xf numFmtId="0" fontId="5" fillId="0" borderId="2" xfId="5" applyFont="1" applyFill="1" applyBorder="1" applyAlignment="1" applyProtection="1">
      <alignment horizontal="left" wrapText="1"/>
      <protection locked="0"/>
    </xf>
    <xf numFmtId="165" fontId="5" fillId="0" borderId="2" xfId="5" applyNumberFormat="1" applyFont="1" applyFill="1" applyBorder="1" applyAlignment="1" applyProtection="1">
      <alignment horizontal="right"/>
      <protection locked="0"/>
    </xf>
    <xf numFmtId="166" fontId="5" fillId="0" borderId="2" xfId="5" applyNumberFormat="1" applyFont="1" applyFill="1" applyBorder="1" applyAlignment="1" applyProtection="1">
      <alignment horizontal="right"/>
      <protection locked="0"/>
    </xf>
    <xf numFmtId="0" fontId="18" fillId="0" borderId="2" xfId="5" applyFill="1" applyBorder="1" applyAlignment="1" applyProtection="1">
      <alignment horizontal="left" vertical="top"/>
      <protection locked="0"/>
    </xf>
    <xf numFmtId="0" fontId="18" fillId="0" borderId="0" xfId="5" applyFill="1" applyAlignment="1" applyProtection="1">
      <alignment horizontal="left" vertical="top"/>
      <protection locked="0"/>
    </xf>
    <xf numFmtId="0" fontId="15" fillId="0" borderId="0" xfId="0" applyFont="1" applyFill="1" applyAlignment="1" applyProtection="1">
      <alignment horizontal="right"/>
    </xf>
    <xf numFmtId="0" fontId="0" fillId="5" borderId="0" xfId="0" applyFill="1" applyAlignment="1" applyProtection="1"/>
    <xf numFmtId="166" fontId="6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</xf>
    <xf numFmtId="0" fontId="23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right" vertical="center"/>
    </xf>
    <xf numFmtId="0" fontId="30" fillId="0" borderId="0" xfId="0" applyFont="1" applyFill="1" applyAlignment="1" applyProtection="1">
      <alignment vertical="center"/>
    </xf>
    <xf numFmtId="0" fontId="31" fillId="0" borderId="0" xfId="0" applyFont="1" applyFill="1" applyAlignment="1" applyProtection="1"/>
    <xf numFmtId="0" fontId="24" fillId="0" borderId="0" xfId="0" applyFont="1" applyFill="1" applyAlignment="1" applyProtection="1"/>
    <xf numFmtId="2" fontId="23" fillId="0" borderId="0" xfId="0" applyNumberFormat="1" applyFont="1" applyFill="1" applyAlignment="1" applyProtection="1"/>
    <xf numFmtId="0" fontId="0" fillId="0" borderId="0" xfId="0" applyFill="1" applyAlignment="1" applyProtection="1">
      <alignment horizontal="right"/>
    </xf>
    <xf numFmtId="164" fontId="6" fillId="0" borderId="7" xfId="0" applyNumberFormat="1" applyFont="1" applyFill="1" applyBorder="1" applyAlignment="1" applyProtection="1">
      <alignment horizontal="right"/>
      <protection locked="0"/>
    </xf>
    <xf numFmtId="0" fontId="6" fillId="0" borderId="7" xfId="0" applyFont="1" applyFill="1" applyBorder="1" applyAlignment="1" applyProtection="1">
      <alignment horizontal="left" wrapText="1"/>
      <protection locked="0"/>
    </xf>
    <xf numFmtId="2" fontId="6" fillId="0" borderId="7" xfId="0" applyNumberFormat="1" applyFont="1" applyFill="1" applyBorder="1" applyAlignment="1" applyProtection="1">
      <alignment horizontal="right"/>
      <protection locked="0"/>
    </xf>
    <xf numFmtId="166" fontId="6" fillId="0" borderId="7" xfId="0" applyNumberFormat="1" applyFont="1" applyFill="1" applyBorder="1" applyAlignment="1" applyProtection="1">
      <alignment horizontal="right"/>
      <protection locked="0"/>
    </xf>
    <xf numFmtId="0" fontId="14" fillId="0" borderId="7" xfId="0" applyFont="1" applyFill="1" applyBorder="1" applyAlignment="1" applyProtection="1">
      <alignment horizontal="left" wrapText="1"/>
      <protection locked="0"/>
    </xf>
    <xf numFmtId="2" fontId="14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horizontal="left" vertical="top"/>
      <protection locked="0"/>
    </xf>
    <xf numFmtId="166" fontId="19" fillId="0" borderId="7" xfId="0" applyNumberFormat="1" applyFont="1" applyFill="1" applyBorder="1" applyAlignment="1" applyProtection="1">
      <alignment horizontal="right"/>
      <protection locked="0"/>
    </xf>
    <xf numFmtId="166" fontId="23" fillId="0" borderId="0" xfId="0" applyNumberFormat="1" applyFont="1" applyFill="1" applyAlignment="1" applyProtection="1"/>
    <xf numFmtId="0" fontId="32" fillId="0" borderId="0" xfId="0" applyFont="1" applyFill="1" applyAlignment="1" applyProtection="1">
      <alignment vertical="top"/>
      <protection locked="0"/>
    </xf>
    <xf numFmtId="0" fontId="32" fillId="5" borderId="0" xfId="0" applyFont="1" applyFill="1" applyAlignment="1" applyProtection="1">
      <alignment vertical="top"/>
      <protection locked="0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33" fillId="0" borderId="0" xfId="0" applyFont="1" applyFill="1" applyAlignment="1" applyProtection="1">
      <alignment horizontal="left" vertical="top"/>
      <protection locked="0"/>
    </xf>
    <xf numFmtId="0" fontId="33" fillId="5" borderId="0" xfId="0" applyFont="1" applyFill="1" applyAlignment="1" applyProtection="1">
      <alignment horizontal="left" vertical="top"/>
      <protection locked="0"/>
    </xf>
    <xf numFmtId="164" fontId="5" fillId="2" borderId="2" xfId="0" applyNumberFormat="1" applyFont="1" applyFill="1" applyBorder="1" applyAlignment="1" applyProtection="1">
      <alignment horizontal="right"/>
      <protection locked="0"/>
    </xf>
    <xf numFmtId="49" fontId="5" fillId="2" borderId="2" xfId="0" applyNumberFormat="1" applyFont="1" applyFill="1" applyBorder="1" applyAlignment="1" applyProtection="1">
      <alignment horizontal="left" wrapText="1"/>
      <protection locked="0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0" fontId="26" fillId="2" borderId="2" xfId="0" applyFont="1" applyFill="1" applyBorder="1" applyAlignment="1" applyProtection="1">
      <alignment horizontal="right" vertical="center"/>
      <protection locked="0"/>
    </xf>
    <xf numFmtId="0" fontId="23" fillId="0" borderId="0" xfId="5" applyFont="1" applyFill="1" applyAlignment="1" applyProtection="1"/>
    <xf numFmtId="166" fontId="6" fillId="0" borderId="2" xfId="4" applyNumberFormat="1" applyFont="1" applyFill="1" applyBorder="1" applyAlignment="1" applyProtection="1">
      <alignment horizontal="center"/>
      <protection locked="0"/>
    </xf>
    <xf numFmtId="0" fontId="27" fillId="0" borderId="0" xfId="4" applyFont="1" applyFill="1" applyAlignment="1" applyProtection="1">
      <alignment horizontal="left" vertical="center"/>
    </xf>
    <xf numFmtId="0" fontId="18" fillId="0" borderId="0" xfId="4" applyFont="1" applyFill="1" applyAlignment="1" applyProtection="1">
      <alignment vertical="center"/>
    </xf>
    <xf numFmtId="0" fontId="18" fillId="0" borderId="0" xfId="4" applyFont="1" applyFill="1" applyAlignment="1" applyProtection="1"/>
    <xf numFmtId="0" fontId="18" fillId="0" borderId="0" xfId="4" applyFont="1" applyFill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49" fontId="5" fillId="0" borderId="2" xfId="0" applyNumberFormat="1" applyFont="1" applyFill="1" applyBorder="1" applyAlignment="1" applyProtection="1">
      <alignment horizontal="left" wrapText="1"/>
      <protection locked="0"/>
    </xf>
    <xf numFmtId="0" fontId="21" fillId="0" borderId="2" xfId="1" applyFont="1" applyFill="1" applyBorder="1" applyAlignment="1" applyProtection="1">
      <alignment horizontal="left" wrapText="1"/>
      <protection locked="0"/>
    </xf>
    <xf numFmtId="166" fontId="4" fillId="0" borderId="0" xfId="1" applyNumberFormat="1" applyFont="1" applyFill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left" vertical="top"/>
      <protection locked="0"/>
    </xf>
    <xf numFmtId="0" fontId="4" fillId="0" borderId="0" xfId="1" applyFont="1" applyAlignment="1" applyProtection="1">
      <alignment horizontal="left" vertical="top"/>
      <protection locked="0"/>
    </xf>
    <xf numFmtId="0" fontId="13" fillId="0" borderId="0" xfId="4" applyFont="1" applyFill="1" applyAlignment="1" applyProtection="1">
      <alignment horizontal="left" vertical="center"/>
    </xf>
    <xf numFmtId="164" fontId="5" fillId="0" borderId="2" xfId="4" applyNumberFormat="1" applyFont="1" applyFill="1" applyBorder="1" applyAlignment="1">
      <alignment horizontal="right"/>
      <protection locked="0"/>
    </xf>
    <xf numFmtId="49" fontId="5" fillId="0" borderId="2" xfId="4" applyNumberFormat="1" applyFont="1" applyFill="1" applyBorder="1" applyAlignment="1">
      <alignment horizontal="left" wrapText="1"/>
      <protection locked="0"/>
    </xf>
    <xf numFmtId="0" fontId="5" fillId="0" borderId="2" xfId="4" applyFont="1" applyFill="1" applyBorder="1" applyAlignment="1" applyProtection="1">
      <alignment horizontal="left" wrapText="1"/>
      <protection locked="0"/>
    </xf>
    <xf numFmtId="0" fontId="5" fillId="0" borderId="2" xfId="4" applyFont="1" applyFill="1" applyBorder="1" applyAlignment="1">
      <alignment horizontal="left" wrapText="1"/>
      <protection locked="0"/>
    </xf>
    <xf numFmtId="2" fontId="5" fillId="0" borderId="2" xfId="4" applyNumberFormat="1" applyFont="1" applyFill="1" applyBorder="1" applyAlignment="1">
      <alignment horizontal="right"/>
      <protection locked="0"/>
    </xf>
    <xf numFmtId="166" fontId="5" fillId="0" borderId="2" xfId="4" applyNumberFormat="1" applyFont="1" applyFill="1" applyBorder="1" applyAlignment="1">
      <alignment horizontal="right"/>
      <protection locked="0"/>
    </xf>
    <xf numFmtId="0" fontId="26" fillId="0" borderId="2" xfId="4" applyFont="1" applyFill="1" applyBorder="1" applyAlignment="1">
      <alignment horizontal="right" vertical="center"/>
      <protection locked="0"/>
    </xf>
    <xf numFmtId="167" fontId="9" fillId="0" borderId="0" xfId="4" applyNumberFormat="1" applyFont="1" applyFill="1" applyAlignment="1">
      <alignment vertical="center"/>
      <protection locked="0"/>
    </xf>
    <xf numFmtId="0" fontId="23" fillId="0" borderId="0" xfId="4" applyFont="1" applyFill="1" applyAlignment="1" applyProtection="1"/>
    <xf numFmtId="0" fontId="18" fillId="0" borderId="0" xfId="4" applyFont="1" applyFill="1" applyAlignment="1">
      <alignment horizontal="left" vertical="top"/>
      <protection locked="0"/>
    </xf>
    <xf numFmtId="0" fontId="18" fillId="2" borderId="0" xfId="4" applyFont="1" applyFill="1" applyAlignment="1">
      <alignment horizontal="left" vertical="top"/>
      <protection locked="0"/>
    </xf>
    <xf numFmtId="0" fontId="27" fillId="0" borderId="0" xfId="4" applyFont="1" applyFill="1" applyAlignment="1" applyProtection="1"/>
    <xf numFmtId="164" fontId="6" fillId="0" borderId="2" xfId="4" applyNumberFormat="1" applyFont="1" applyFill="1" applyBorder="1" applyAlignment="1" applyProtection="1">
      <alignment horizontal="right"/>
      <protection locked="0"/>
    </xf>
    <xf numFmtId="0" fontId="6" fillId="0" borderId="2" xfId="4" applyFont="1" applyFill="1" applyBorder="1" applyAlignment="1" applyProtection="1">
      <alignment horizontal="left" wrapText="1"/>
      <protection locked="0"/>
    </xf>
    <xf numFmtId="2" fontId="6" fillId="0" borderId="2" xfId="4" applyNumberFormat="1" applyFont="1" applyFill="1" applyBorder="1" applyAlignment="1" applyProtection="1">
      <alignment horizontal="right"/>
      <protection locked="0"/>
    </xf>
    <xf numFmtId="166" fontId="6" fillId="0" borderId="2" xfId="4" applyNumberFormat="1" applyFont="1" applyFill="1" applyBorder="1" applyAlignment="1" applyProtection="1">
      <alignment horizontal="right"/>
      <protection locked="0"/>
    </xf>
    <xf numFmtId="0" fontId="12" fillId="0" borderId="0" xfId="4" applyFont="1" applyFill="1" applyAlignment="1" applyProtection="1"/>
    <xf numFmtId="0" fontId="34" fillId="0" borderId="0" xfId="0" applyFont="1" applyFill="1" applyAlignment="1" applyProtection="1">
      <alignment vertical="center"/>
      <protection locked="0"/>
    </xf>
    <xf numFmtId="166" fontId="18" fillId="0" borderId="0" xfId="0" applyNumberFormat="1" applyFont="1" applyFill="1" applyAlignment="1" applyProtection="1"/>
    <xf numFmtId="0" fontId="35" fillId="0" borderId="0" xfId="0" applyFont="1" applyFill="1" applyAlignment="1" applyProtection="1"/>
    <xf numFmtId="166" fontId="27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Alignment="1" applyProtection="1">
      <alignment horizontal="left" vertical="top"/>
      <protection locked="0"/>
    </xf>
    <xf numFmtId="0" fontId="14" fillId="0" borderId="7" xfId="4" applyFont="1" applyFill="1" applyBorder="1" applyAlignment="1" applyProtection="1">
      <alignment horizontal="left" vertical="center" wrapText="1"/>
      <protection locked="0"/>
    </xf>
    <xf numFmtId="0" fontId="36" fillId="0" borderId="0" xfId="4" applyFont="1" applyFill="1" applyAlignment="1" applyProtection="1">
      <alignment horizontal="left" vertical="center"/>
    </xf>
    <xf numFmtId="0" fontId="14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4" fontId="5" fillId="0" borderId="3" xfId="1" applyNumberFormat="1" applyFont="1" applyFill="1" applyBorder="1" applyAlignment="1">
      <alignment horizontal="center"/>
      <protection locked="0"/>
    </xf>
    <xf numFmtId="0" fontId="17" fillId="0" borderId="4" xfId="1" applyFont="1" applyFill="1" applyBorder="1" applyAlignment="1">
      <alignment horizontal="center"/>
      <protection locked="0"/>
    </xf>
    <xf numFmtId="0" fontId="17" fillId="0" borderId="5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18" fillId="0" borderId="0" xfId="5" applyFill="1" applyAlignment="1" applyProtection="1">
      <alignment horizontal="left" wrapText="1"/>
      <protection locked="0"/>
    </xf>
  </cellXfs>
  <cellStyles count="7">
    <cellStyle name="Hypertextový odkaz 2" xfId="3"/>
    <cellStyle name="Normální" xfId="0" builtinId="0"/>
    <cellStyle name="normální 13" xfId="5"/>
    <cellStyle name="Normální 2" xfId="1"/>
    <cellStyle name="Normální 8" xfId="6"/>
    <cellStyle name="Normální 9" xfId="4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tabSelected="1" workbookViewId="0"/>
  </sheetViews>
  <sheetFormatPr defaultColWidth="9" defaultRowHeight="10.5"/>
  <cols>
    <col min="1" max="1" width="4.140625" style="43" customWidth="1"/>
    <col min="2" max="2" width="4.28515625" style="44" customWidth="1"/>
    <col min="3" max="3" width="13.5703125" style="44" customWidth="1"/>
    <col min="4" max="4" width="65" style="44" customWidth="1"/>
    <col min="5" max="5" width="6.7109375" style="44" customWidth="1"/>
    <col min="6" max="6" width="8.42578125" style="45" customWidth="1"/>
    <col min="7" max="7" width="10" style="46" customWidth="1"/>
    <col min="8" max="8" width="15.7109375" style="46" customWidth="1"/>
    <col min="9" max="9" width="18.140625" style="47" customWidth="1"/>
    <col min="10" max="10" width="16.42578125" style="47" customWidth="1"/>
    <col min="11" max="11" width="9" style="47"/>
    <col min="12" max="12" width="10.7109375" style="47" bestFit="1" customWidth="1"/>
    <col min="13" max="13" width="14" style="47" bestFit="1" customWidth="1"/>
    <col min="14" max="14" width="10" style="47" bestFit="1" customWidth="1"/>
    <col min="15" max="15" width="10.28515625" style="47" bestFit="1" customWidth="1"/>
    <col min="16" max="16" width="15.85546875" style="47" customWidth="1"/>
    <col min="17" max="17" width="17" style="47" customWidth="1"/>
    <col min="18" max="18" width="17.42578125" style="47" customWidth="1"/>
    <col min="19" max="19" width="10.140625" style="47" bestFit="1" customWidth="1"/>
    <col min="20" max="239" width="9" style="47"/>
    <col min="240" max="256" width="9" style="49"/>
    <col min="257" max="257" width="4.140625" style="49" customWidth="1"/>
    <col min="258" max="258" width="4.28515625" style="49" customWidth="1"/>
    <col min="259" max="259" width="13.5703125" style="49" customWidth="1"/>
    <col min="260" max="260" width="65" style="49" customWidth="1"/>
    <col min="261" max="261" width="6.7109375" style="49" customWidth="1"/>
    <col min="262" max="262" width="8.42578125" style="49" customWidth="1"/>
    <col min="263" max="263" width="10" style="49" customWidth="1"/>
    <col min="264" max="264" width="15.7109375" style="49" customWidth="1"/>
    <col min="265" max="265" width="18.140625" style="49" customWidth="1"/>
    <col min="266" max="266" width="16.42578125" style="49" customWidth="1"/>
    <col min="267" max="267" width="9" style="49"/>
    <col min="268" max="268" width="10.7109375" style="49" bestFit="1" customWidth="1"/>
    <col min="269" max="269" width="14" style="49" bestFit="1" customWidth="1"/>
    <col min="270" max="270" width="10" style="49" bestFit="1" customWidth="1"/>
    <col min="271" max="271" width="10.28515625" style="49" bestFit="1" customWidth="1"/>
    <col min="272" max="272" width="15.85546875" style="49" customWidth="1"/>
    <col min="273" max="273" width="17" style="49" customWidth="1"/>
    <col min="274" max="274" width="17.42578125" style="49" customWidth="1"/>
    <col min="275" max="275" width="10.140625" style="49" bestFit="1" customWidth="1"/>
    <col min="276" max="512" width="9" style="49"/>
    <col min="513" max="513" width="4.140625" style="49" customWidth="1"/>
    <col min="514" max="514" width="4.28515625" style="49" customWidth="1"/>
    <col min="515" max="515" width="13.5703125" style="49" customWidth="1"/>
    <col min="516" max="516" width="65" style="49" customWidth="1"/>
    <col min="517" max="517" width="6.7109375" style="49" customWidth="1"/>
    <col min="518" max="518" width="8.42578125" style="49" customWidth="1"/>
    <col min="519" max="519" width="10" style="49" customWidth="1"/>
    <col min="520" max="520" width="15.7109375" style="49" customWidth="1"/>
    <col min="521" max="521" width="18.140625" style="49" customWidth="1"/>
    <col min="522" max="522" width="16.42578125" style="49" customWidth="1"/>
    <col min="523" max="523" width="9" style="49"/>
    <col min="524" max="524" width="10.7109375" style="49" bestFit="1" customWidth="1"/>
    <col min="525" max="525" width="14" style="49" bestFit="1" customWidth="1"/>
    <col min="526" max="526" width="10" style="49" bestFit="1" customWidth="1"/>
    <col min="527" max="527" width="10.28515625" style="49" bestFit="1" customWidth="1"/>
    <col min="528" max="528" width="15.85546875" style="49" customWidth="1"/>
    <col min="529" max="529" width="17" style="49" customWidth="1"/>
    <col min="530" max="530" width="17.42578125" style="49" customWidth="1"/>
    <col min="531" max="531" width="10.140625" style="49" bestFit="1" customWidth="1"/>
    <col min="532" max="768" width="9" style="49"/>
    <col min="769" max="769" width="4.140625" style="49" customWidth="1"/>
    <col min="770" max="770" width="4.28515625" style="49" customWidth="1"/>
    <col min="771" max="771" width="13.5703125" style="49" customWidth="1"/>
    <col min="772" max="772" width="65" style="49" customWidth="1"/>
    <col min="773" max="773" width="6.7109375" style="49" customWidth="1"/>
    <col min="774" max="774" width="8.42578125" style="49" customWidth="1"/>
    <col min="775" max="775" width="10" style="49" customWidth="1"/>
    <col min="776" max="776" width="15.7109375" style="49" customWidth="1"/>
    <col min="777" max="777" width="18.140625" style="49" customWidth="1"/>
    <col min="778" max="778" width="16.42578125" style="49" customWidth="1"/>
    <col min="779" max="779" width="9" style="49"/>
    <col min="780" max="780" width="10.7109375" style="49" bestFit="1" customWidth="1"/>
    <col min="781" max="781" width="14" style="49" bestFit="1" customWidth="1"/>
    <col min="782" max="782" width="10" style="49" bestFit="1" customWidth="1"/>
    <col min="783" max="783" width="10.28515625" style="49" bestFit="1" customWidth="1"/>
    <col min="784" max="784" width="15.85546875" style="49" customWidth="1"/>
    <col min="785" max="785" width="17" style="49" customWidth="1"/>
    <col min="786" max="786" width="17.42578125" style="49" customWidth="1"/>
    <col min="787" max="787" width="10.140625" style="49" bestFit="1" customWidth="1"/>
    <col min="788" max="1024" width="9" style="49"/>
    <col min="1025" max="1025" width="4.140625" style="49" customWidth="1"/>
    <col min="1026" max="1026" width="4.28515625" style="49" customWidth="1"/>
    <col min="1027" max="1027" width="13.5703125" style="49" customWidth="1"/>
    <col min="1028" max="1028" width="65" style="49" customWidth="1"/>
    <col min="1029" max="1029" width="6.7109375" style="49" customWidth="1"/>
    <col min="1030" max="1030" width="8.42578125" style="49" customWidth="1"/>
    <col min="1031" max="1031" width="10" style="49" customWidth="1"/>
    <col min="1032" max="1032" width="15.7109375" style="49" customWidth="1"/>
    <col min="1033" max="1033" width="18.140625" style="49" customWidth="1"/>
    <col min="1034" max="1034" width="16.42578125" style="49" customWidth="1"/>
    <col min="1035" max="1035" width="9" style="49"/>
    <col min="1036" max="1036" width="10.7109375" style="49" bestFit="1" customWidth="1"/>
    <col min="1037" max="1037" width="14" style="49" bestFit="1" customWidth="1"/>
    <col min="1038" max="1038" width="10" style="49" bestFit="1" customWidth="1"/>
    <col min="1039" max="1039" width="10.28515625" style="49" bestFit="1" customWidth="1"/>
    <col min="1040" max="1040" width="15.85546875" style="49" customWidth="1"/>
    <col min="1041" max="1041" width="17" style="49" customWidth="1"/>
    <col min="1042" max="1042" width="17.42578125" style="49" customWidth="1"/>
    <col min="1043" max="1043" width="10.140625" style="49" bestFit="1" customWidth="1"/>
    <col min="1044" max="1280" width="9" style="49"/>
    <col min="1281" max="1281" width="4.140625" style="49" customWidth="1"/>
    <col min="1282" max="1282" width="4.28515625" style="49" customWidth="1"/>
    <col min="1283" max="1283" width="13.5703125" style="49" customWidth="1"/>
    <col min="1284" max="1284" width="65" style="49" customWidth="1"/>
    <col min="1285" max="1285" width="6.7109375" style="49" customWidth="1"/>
    <col min="1286" max="1286" width="8.42578125" style="49" customWidth="1"/>
    <col min="1287" max="1287" width="10" style="49" customWidth="1"/>
    <col min="1288" max="1288" width="15.7109375" style="49" customWidth="1"/>
    <col min="1289" max="1289" width="18.140625" style="49" customWidth="1"/>
    <col min="1290" max="1290" width="16.42578125" style="49" customWidth="1"/>
    <col min="1291" max="1291" width="9" style="49"/>
    <col min="1292" max="1292" width="10.7109375" style="49" bestFit="1" customWidth="1"/>
    <col min="1293" max="1293" width="14" style="49" bestFit="1" customWidth="1"/>
    <col min="1294" max="1294" width="10" style="49" bestFit="1" customWidth="1"/>
    <col min="1295" max="1295" width="10.28515625" style="49" bestFit="1" customWidth="1"/>
    <col min="1296" max="1296" width="15.85546875" style="49" customWidth="1"/>
    <col min="1297" max="1297" width="17" style="49" customWidth="1"/>
    <col min="1298" max="1298" width="17.42578125" style="49" customWidth="1"/>
    <col min="1299" max="1299" width="10.140625" style="49" bestFit="1" customWidth="1"/>
    <col min="1300" max="1536" width="9" style="49"/>
    <col min="1537" max="1537" width="4.140625" style="49" customWidth="1"/>
    <col min="1538" max="1538" width="4.28515625" style="49" customWidth="1"/>
    <col min="1539" max="1539" width="13.5703125" style="49" customWidth="1"/>
    <col min="1540" max="1540" width="65" style="49" customWidth="1"/>
    <col min="1541" max="1541" width="6.7109375" style="49" customWidth="1"/>
    <col min="1542" max="1542" width="8.42578125" style="49" customWidth="1"/>
    <col min="1543" max="1543" width="10" style="49" customWidth="1"/>
    <col min="1544" max="1544" width="15.7109375" style="49" customWidth="1"/>
    <col min="1545" max="1545" width="18.140625" style="49" customWidth="1"/>
    <col min="1546" max="1546" width="16.42578125" style="49" customWidth="1"/>
    <col min="1547" max="1547" width="9" style="49"/>
    <col min="1548" max="1548" width="10.7109375" style="49" bestFit="1" customWidth="1"/>
    <col min="1549" max="1549" width="14" style="49" bestFit="1" customWidth="1"/>
    <col min="1550" max="1550" width="10" style="49" bestFit="1" customWidth="1"/>
    <col min="1551" max="1551" width="10.28515625" style="49" bestFit="1" customWidth="1"/>
    <col min="1552" max="1552" width="15.85546875" style="49" customWidth="1"/>
    <col min="1553" max="1553" width="17" style="49" customWidth="1"/>
    <col min="1554" max="1554" width="17.42578125" style="49" customWidth="1"/>
    <col min="1555" max="1555" width="10.140625" style="49" bestFit="1" customWidth="1"/>
    <col min="1556" max="1792" width="9" style="49"/>
    <col min="1793" max="1793" width="4.140625" style="49" customWidth="1"/>
    <col min="1794" max="1794" width="4.28515625" style="49" customWidth="1"/>
    <col min="1795" max="1795" width="13.5703125" style="49" customWidth="1"/>
    <col min="1796" max="1796" width="65" style="49" customWidth="1"/>
    <col min="1797" max="1797" width="6.7109375" style="49" customWidth="1"/>
    <col min="1798" max="1798" width="8.42578125" style="49" customWidth="1"/>
    <col min="1799" max="1799" width="10" style="49" customWidth="1"/>
    <col min="1800" max="1800" width="15.7109375" style="49" customWidth="1"/>
    <col min="1801" max="1801" width="18.140625" style="49" customWidth="1"/>
    <col min="1802" max="1802" width="16.42578125" style="49" customWidth="1"/>
    <col min="1803" max="1803" width="9" style="49"/>
    <col min="1804" max="1804" width="10.7109375" style="49" bestFit="1" customWidth="1"/>
    <col min="1805" max="1805" width="14" style="49" bestFit="1" customWidth="1"/>
    <col min="1806" max="1806" width="10" style="49" bestFit="1" customWidth="1"/>
    <col min="1807" max="1807" width="10.28515625" style="49" bestFit="1" customWidth="1"/>
    <col min="1808" max="1808" width="15.85546875" style="49" customWidth="1"/>
    <col min="1809" max="1809" width="17" style="49" customWidth="1"/>
    <col min="1810" max="1810" width="17.42578125" style="49" customWidth="1"/>
    <col min="1811" max="1811" width="10.140625" style="49" bestFit="1" customWidth="1"/>
    <col min="1812" max="2048" width="9" style="49"/>
    <col min="2049" max="2049" width="4.140625" style="49" customWidth="1"/>
    <col min="2050" max="2050" width="4.28515625" style="49" customWidth="1"/>
    <col min="2051" max="2051" width="13.5703125" style="49" customWidth="1"/>
    <col min="2052" max="2052" width="65" style="49" customWidth="1"/>
    <col min="2053" max="2053" width="6.7109375" style="49" customWidth="1"/>
    <col min="2054" max="2054" width="8.42578125" style="49" customWidth="1"/>
    <col min="2055" max="2055" width="10" style="49" customWidth="1"/>
    <col min="2056" max="2056" width="15.7109375" style="49" customWidth="1"/>
    <col min="2057" max="2057" width="18.140625" style="49" customWidth="1"/>
    <col min="2058" max="2058" width="16.42578125" style="49" customWidth="1"/>
    <col min="2059" max="2059" width="9" style="49"/>
    <col min="2060" max="2060" width="10.7109375" style="49" bestFit="1" customWidth="1"/>
    <col min="2061" max="2061" width="14" style="49" bestFit="1" customWidth="1"/>
    <col min="2062" max="2062" width="10" style="49" bestFit="1" customWidth="1"/>
    <col min="2063" max="2063" width="10.28515625" style="49" bestFit="1" customWidth="1"/>
    <col min="2064" max="2064" width="15.85546875" style="49" customWidth="1"/>
    <col min="2065" max="2065" width="17" style="49" customWidth="1"/>
    <col min="2066" max="2066" width="17.42578125" style="49" customWidth="1"/>
    <col min="2067" max="2067" width="10.140625" style="49" bestFit="1" customWidth="1"/>
    <col min="2068" max="2304" width="9" style="49"/>
    <col min="2305" max="2305" width="4.140625" style="49" customWidth="1"/>
    <col min="2306" max="2306" width="4.28515625" style="49" customWidth="1"/>
    <col min="2307" max="2307" width="13.5703125" style="49" customWidth="1"/>
    <col min="2308" max="2308" width="65" style="49" customWidth="1"/>
    <col min="2309" max="2309" width="6.7109375" style="49" customWidth="1"/>
    <col min="2310" max="2310" width="8.42578125" style="49" customWidth="1"/>
    <col min="2311" max="2311" width="10" style="49" customWidth="1"/>
    <col min="2312" max="2312" width="15.7109375" style="49" customWidth="1"/>
    <col min="2313" max="2313" width="18.140625" style="49" customWidth="1"/>
    <col min="2314" max="2314" width="16.42578125" style="49" customWidth="1"/>
    <col min="2315" max="2315" width="9" style="49"/>
    <col min="2316" max="2316" width="10.7109375" style="49" bestFit="1" customWidth="1"/>
    <col min="2317" max="2317" width="14" style="49" bestFit="1" customWidth="1"/>
    <col min="2318" max="2318" width="10" style="49" bestFit="1" customWidth="1"/>
    <col min="2319" max="2319" width="10.28515625" style="49" bestFit="1" customWidth="1"/>
    <col min="2320" max="2320" width="15.85546875" style="49" customWidth="1"/>
    <col min="2321" max="2321" width="17" style="49" customWidth="1"/>
    <col min="2322" max="2322" width="17.42578125" style="49" customWidth="1"/>
    <col min="2323" max="2323" width="10.140625" style="49" bestFit="1" customWidth="1"/>
    <col min="2324" max="2560" width="9" style="49"/>
    <col min="2561" max="2561" width="4.140625" style="49" customWidth="1"/>
    <col min="2562" max="2562" width="4.28515625" style="49" customWidth="1"/>
    <col min="2563" max="2563" width="13.5703125" style="49" customWidth="1"/>
    <col min="2564" max="2564" width="65" style="49" customWidth="1"/>
    <col min="2565" max="2565" width="6.7109375" style="49" customWidth="1"/>
    <col min="2566" max="2566" width="8.42578125" style="49" customWidth="1"/>
    <col min="2567" max="2567" width="10" style="49" customWidth="1"/>
    <col min="2568" max="2568" width="15.7109375" style="49" customWidth="1"/>
    <col min="2569" max="2569" width="18.140625" style="49" customWidth="1"/>
    <col min="2570" max="2570" width="16.42578125" style="49" customWidth="1"/>
    <col min="2571" max="2571" width="9" style="49"/>
    <col min="2572" max="2572" width="10.7109375" style="49" bestFit="1" customWidth="1"/>
    <col min="2573" max="2573" width="14" style="49" bestFit="1" customWidth="1"/>
    <col min="2574" max="2574" width="10" style="49" bestFit="1" customWidth="1"/>
    <col min="2575" max="2575" width="10.28515625" style="49" bestFit="1" customWidth="1"/>
    <col min="2576" max="2576" width="15.85546875" style="49" customWidth="1"/>
    <col min="2577" max="2577" width="17" style="49" customWidth="1"/>
    <col min="2578" max="2578" width="17.42578125" style="49" customWidth="1"/>
    <col min="2579" max="2579" width="10.140625" style="49" bestFit="1" customWidth="1"/>
    <col min="2580" max="2816" width="9" style="49"/>
    <col min="2817" max="2817" width="4.140625" style="49" customWidth="1"/>
    <col min="2818" max="2818" width="4.28515625" style="49" customWidth="1"/>
    <col min="2819" max="2819" width="13.5703125" style="49" customWidth="1"/>
    <col min="2820" max="2820" width="65" style="49" customWidth="1"/>
    <col min="2821" max="2821" width="6.7109375" style="49" customWidth="1"/>
    <col min="2822" max="2822" width="8.42578125" style="49" customWidth="1"/>
    <col min="2823" max="2823" width="10" style="49" customWidth="1"/>
    <col min="2824" max="2824" width="15.7109375" style="49" customWidth="1"/>
    <col min="2825" max="2825" width="18.140625" style="49" customWidth="1"/>
    <col min="2826" max="2826" width="16.42578125" style="49" customWidth="1"/>
    <col min="2827" max="2827" width="9" style="49"/>
    <col min="2828" max="2828" width="10.7109375" style="49" bestFit="1" customWidth="1"/>
    <col min="2829" max="2829" width="14" style="49" bestFit="1" customWidth="1"/>
    <col min="2830" max="2830" width="10" style="49" bestFit="1" customWidth="1"/>
    <col min="2831" max="2831" width="10.28515625" style="49" bestFit="1" customWidth="1"/>
    <col min="2832" max="2832" width="15.85546875" style="49" customWidth="1"/>
    <col min="2833" max="2833" width="17" style="49" customWidth="1"/>
    <col min="2834" max="2834" width="17.42578125" style="49" customWidth="1"/>
    <col min="2835" max="2835" width="10.140625" style="49" bestFit="1" customWidth="1"/>
    <col min="2836" max="3072" width="9" style="49"/>
    <col min="3073" max="3073" width="4.140625" style="49" customWidth="1"/>
    <col min="3074" max="3074" width="4.28515625" style="49" customWidth="1"/>
    <col min="3075" max="3075" width="13.5703125" style="49" customWidth="1"/>
    <col min="3076" max="3076" width="65" style="49" customWidth="1"/>
    <col min="3077" max="3077" width="6.7109375" style="49" customWidth="1"/>
    <col min="3078" max="3078" width="8.42578125" style="49" customWidth="1"/>
    <col min="3079" max="3079" width="10" style="49" customWidth="1"/>
    <col min="3080" max="3080" width="15.7109375" style="49" customWidth="1"/>
    <col min="3081" max="3081" width="18.140625" style="49" customWidth="1"/>
    <col min="3082" max="3082" width="16.42578125" style="49" customWidth="1"/>
    <col min="3083" max="3083" width="9" style="49"/>
    <col min="3084" max="3084" width="10.7109375" style="49" bestFit="1" customWidth="1"/>
    <col min="3085" max="3085" width="14" style="49" bestFit="1" customWidth="1"/>
    <col min="3086" max="3086" width="10" style="49" bestFit="1" customWidth="1"/>
    <col min="3087" max="3087" width="10.28515625" style="49" bestFit="1" customWidth="1"/>
    <col min="3088" max="3088" width="15.85546875" style="49" customWidth="1"/>
    <col min="3089" max="3089" width="17" style="49" customWidth="1"/>
    <col min="3090" max="3090" width="17.42578125" style="49" customWidth="1"/>
    <col min="3091" max="3091" width="10.140625" style="49" bestFit="1" customWidth="1"/>
    <col min="3092" max="3328" width="9" style="49"/>
    <col min="3329" max="3329" width="4.140625" style="49" customWidth="1"/>
    <col min="3330" max="3330" width="4.28515625" style="49" customWidth="1"/>
    <col min="3331" max="3331" width="13.5703125" style="49" customWidth="1"/>
    <col min="3332" max="3332" width="65" style="49" customWidth="1"/>
    <col min="3333" max="3333" width="6.7109375" style="49" customWidth="1"/>
    <col min="3334" max="3334" width="8.42578125" style="49" customWidth="1"/>
    <col min="3335" max="3335" width="10" style="49" customWidth="1"/>
    <col min="3336" max="3336" width="15.7109375" style="49" customWidth="1"/>
    <col min="3337" max="3337" width="18.140625" style="49" customWidth="1"/>
    <col min="3338" max="3338" width="16.42578125" style="49" customWidth="1"/>
    <col min="3339" max="3339" width="9" style="49"/>
    <col min="3340" max="3340" width="10.7109375" style="49" bestFit="1" customWidth="1"/>
    <col min="3341" max="3341" width="14" style="49" bestFit="1" customWidth="1"/>
    <col min="3342" max="3342" width="10" style="49" bestFit="1" customWidth="1"/>
    <col min="3343" max="3343" width="10.28515625" style="49" bestFit="1" customWidth="1"/>
    <col min="3344" max="3344" width="15.85546875" style="49" customWidth="1"/>
    <col min="3345" max="3345" width="17" style="49" customWidth="1"/>
    <col min="3346" max="3346" width="17.42578125" style="49" customWidth="1"/>
    <col min="3347" max="3347" width="10.140625" style="49" bestFit="1" customWidth="1"/>
    <col min="3348" max="3584" width="9" style="49"/>
    <col min="3585" max="3585" width="4.140625" style="49" customWidth="1"/>
    <col min="3586" max="3586" width="4.28515625" style="49" customWidth="1"/>
    <col min="3587" max="3587" width="13.5703125" style="49" customWidth="1"/>
    <col min="3588" max="3588" width="65" style="49" customWidth="1"/>
    <col min="3589" max="3589" width="6.7109375" style="49" customWidth="1"/>
    <col min="3590" max="3590" width="8.42578125" style="49" customWidth="1"/>
    <col min="3591" max="3591" width="10" style="49" customWidth="1"/>
    <col min="3592" max="3592" width="15.7109375" style="49" customWidth="1"/>
    <col min="3593" max="3593" width="18.140625" style="49" customWidth="1"/>
    <col min="3594" max="3594" width="16.42578125" style="49" customWidth="1"/>
    <col min="3595" max="3595" width="9" style="49"/>
    <col min="3596" max="3596" width="10.7109375" style="49" bestFit="1" customWidth="1"/>
    <col min="3597" max="3597" width="14" style="49" bestFit="1" customWidth="1"/>
    <col min="3598" max="3598" width="10" style="49" bestFit="1" customWidth="1"/>
    <col min="3599" max="3599" width="10.28515625" style="49" bestFit="1" customWidth="1"/>
    <col min="3600" max="3600" width="15.85546875" style="49" customWidth="1"/>
    <col min="3601" max="3601" width="17" style="49" customWidth="1"/>
    <col min="3602" max="3602" width="17.42578125" style="49" customWidth="1"/>
    <col min="3603" max="3603" width="10.140625" style="49" bestFit="1" customWidth="1"/>
    <col min="3604" max="3840" width="9" style="49"/>
    <col min="3841" max="3841" width="4.140625" style="49" customWidth="1"/>
    <col min="3842" max="3842" width="4.28515625" style="49" customWidth="1"/>
    <col min="3843" max="3843" width="13.5703125" style="49" customWidth="1"/>
    <col min="3844" max="3844" width="65" style="49" customWidth="1"/>
    <col min="3845" max="3845" width="6.7109375" style="49" customWidth="1"/>
    <col min="3846" max="3846" width="8.42578125" style="49" customWidth="1"/>
    <col min="3847" max="3847" width="10" style="49" customWidth="1"/>
    <col min="3848" max="3848" width="15.7109375" style="49" customWidth="1"/>
    <col min="3849" max="3849" width="18.140625" style="49" customWidth="1"/>
    <col min="3850" max="3850" width="16.42578125" style="49" customWidth="1"/>
    <col min="3851" max="3851" width="9" style="49"/>
    <col min="3852" max="3852" width="10.7109375" style="49" bestFit="1" customWidth="1"/>
    <col min="3853" max="3853" width="14" style="49" bestFit="1" customWidth="1"/>
    <col min="3854" max="3854" width="10" style="49" bestFit="1" customWidth="1"/>
    <col min="3855" max="3855" width="10.28515625" style="49" bestFit="1" customWidth="1"/>
    <col min="3856" max="3856" width="15.85546875" style="49" customWidth="1"/>
    <col min="3857" max="3857" width="17" style="49" customWidth="1"/>
    <col min="3858" max="3858" width="17.42578125" style="49" customWidth="1"/>
    <col min="3859" max="3859" width="10.140625" style="49" bestFit="1" customWidth="1"/>
    <col min="3860" max="4096" width="9" style="49"/>
    <col min="4097" max="4097" width="4.140625" style="49" customWidth="1"/>
    <col min="4098" max="4098" width="4.28515625" style="49" customWidth="1"/>
    <col min="4099" max="4099" width="13.5703125" style="49" customWidth="1"/>
    <col min="4100" max="4100" width="65" style="49" customWidth="1"/>
    <col min="4101" max="4101" width="6.7109375" style="49" customWidth="1"/>
    <col min="4102" max="4102" width="8.42578125" style="49" customWidth="1"/>
    <col min="4103" max="4103" width="10" style="49" customWidth="1"/>
    <col min="4104" max="4104" width="15.7109375" style="49" customWidth="1"/>
    <col min="4105" max="4105" width="18.140625" style="49" customWidth="1"/>
    <col min="4106" max="4106" width="16.42578125" style="49" customWidth="1"/>
    <col min="4107" max="4107" width="9" style="49"/>
    <col min="4108" max="4108" width="10.7109375" style="49" bestFit="1" customWidth="1"/>
    <col min="4109" max="4109" width="14" style="49" bestFit="1" customWidth="1"/>
    <col min="4110" max="4110" width="10" style="49" bestFit="1" customWidth="1"/>
    <col min="4111" max="4111" width="10.28515625" style="49" bestFit="1" customWidth="1"/>
    <col min="4112" max="4112" width="15.85546875" style="49" customWidth="1"/>
    <col min="4113" max="4113" width="17" style="49" customWidth="1"/>
    <col min="4114" max="4114" width="17.42578125" style="49" customWidth="1"/>
    <col min="4115" max="4115" width="10.140625" style="49" bestFit="1" customWidth="1"/>
    <col min="4116" max="4352" width="9" style="49"/>
    <col min="4353" max="4353" width="4.140625" style="49" customWidth="1"/>
    <col min="4354" max="4354" width="4.28515625" style="49" customWidth="1"/>
    <col min="4355" max="4355" width="13.5703125" style="49" customWidth="1"/>
    <col min="4356" max="4356" width="65" style="49" customWidth="1"/>
    <col min="4357" max="4357" width="6.7109375" style="49" customWidth="1"/>
    <col min="4358" max="4358" width="8.42578125" style="49" customWidth="1"/>
    <col min="4359" max="4359" width="10" style="49" customWidth="1"/>
    <col min="4360" max="4360" width="15.7109375" style="49" customWidth="1"/>
    <col min="4361" max="4361" width="18.140625" style="49" customWidth="1"/>
    <col min="4362" max="4362" width="16.42578125" style="49" customWidth="1"/>
    <col min="4363" max="4363" width="9" style="49"/>
    <col min="4364" max="4364" width="10.7109375" style="49" bestFit="1" customWidth="1"/>
    <col min="4365" max="4365" width="14" style="49" bestFit="1" customWidth="1"/>
    <col min="4366" max="4366" width="10" style="49" bestFit="1" customWidth="1"/>
    <col min="4367" max="4367" width="10.28515625" style="49" bestFit="1" customWidth="1"/>
    <col min="4368" max="4368" width="15.85546875" style="49" customWidth="1"/>
    <col min="4369" max="4369" width="17" style="49" customWidth="1"/>
    <col min="4370" max="4370" width="17.42578125" style="49" customWidth="1"/>
    <col min="4371" max="4371" width="10.140625" style="49" bestFit="1" customWidth="1"/>
    <col min="4372" max="4608" width="9" style="49"/>
    <col min="4609" max="4609" width="4.140625" style="49" customWidth="1"/>
    <col min="4610" max="4610" width="4.28515625" style="49" customWidth="1"/>
    <col min="4611" max="4611" width="13.5703125" style="49" customWidth="1"/>
    <col min="4612" max="4612" width="65" style="49" customWidth="1"/>
    <col min="4613" max="4613" width="6.7109375" style="49" customWidth="1"/>
    <col min="4614" max="4614" width="8.42578125" style="49" customWidth="1"/>
    <col min="4615" max="4615" width="10" style="49" customWidth="1"/>
    <col min="4616" max="4616" width="15.7109375" style="49" customWidth="1"/>
    <col min="4617" max="4617" width="18.140625" style="49" customWidth="1"/>
    <col min="4618" max="4618" width="16.42578125" style="49" customWidth="1"/>
    <col min="4619" max="4619" width="9" style="49"/>
    <col min="4620" max="4620" width="10.7109375" style="49" bestFit="1" customWidth="1"/>
    <col min="4621" max="4621" width="14" style="49" bestFit="1" customWidth="1"/>
    <col min="4622" max="4622" width="10" style="49" bestFit="1" customWidth="1"/>
    <col min="4623" max="4623" width="10.28515625" style="49" bestFit="1" customWidth="1"/>
    <col min="4624" max="4624" width="15.85546875" style="49" customWidth="1"/>
    <col min="4625" max="4625" width="17" style="49" customWidth="1"/>
    <col min="4626" max="4626" width="17.42578125" style="49" customWidth="1"/>
    <col min="4627" max="4627" width="10.140625" style="49" bestFit="1" customWidth="1"/>
    <col min="4628" max="4864" width="9" style="49"/>
    <col min="4865" max="4865" width="4.140625" style="49" customWidth="1"/>
    <col min="4866" max="4866" width="4.28515625" style="49" customWidth="1"/>
    <col min="4867" max="4867" width="13.5703125" style="49" customWidth="1"/>
    <col min="4868" max="4868" width="65" style="49" customWidth="1"/>
    <col min="4869" max="4869" width="6.7109375" style="49" customWidth="1"/>
    <col min="4870" max="4870" width="8.42578125" style="49" customWidth="1"/>
    <col min="4871" max="4871" width="10" style="49" customWidth="1"/>
    <col min="4872" max="4872" width="15.7109375" style="49" customWidth="1"/>
    <col min="4873" max="4873" width="18.140625" style="49" customWidth="1"/>
    <col min="4874" max="4874" width="16.42578125" style="49" customWidth="1"/>
    <col min="4875" max="4875" width="9" style="49"/>
    <col min="4876" max="4876" width="10.7109375" style="49" bestFit="1" customWidth="1"/>
    <col min="4877" max="4877" width="14" style="49" bestFit="1" customWidth="1"/>
    <col min="4878" max="4878" width="10" style="49" bestFit="1" customWidth="1"/>
    <col min="4879" max="4879" width="10.28515625" style="49" bestFit="1" customWidth="1"/>
    <col min="4880" max="4880" width="15.85546875" style="49" customWidth="1"/>
    <col min="4881" max="4881" width="17" style="49" customWidth="1"/>
    <col min="4882" max="4882" width="17.42578125" style="49" customWidth="1"/>
    <col min="4883" max="4883" width="10.140625" style="49" bestFit="1" customWidth="1"/>
    <col min="4884" max="5120" width="9" style="49"/>
    <col min="5121" max="5121" width="4.140625" style="49" customWidth="1"/>
    <col min="5122" max="5122" width="4.28515625" style="49" customWidth="1"/>
    <col min="5123" max="5123" width="13.5703125" style="49" customWidth="1"/>
    <col min="5124" max="5124" width="65" style="49" customWidth="1"/>
    <col min="5125" max="5125" width="6.7109375" style="49" customWidth="1"/>
    <col min="5126" max="5126" width="8.42578125" style="49" customWidth="1"/>
    <col min="5127" max="5127" width="10" style="49" customWidth="1"/>
    <col min="5128" max="5128" width="15.7109375" style="49" customWidth="1"/>
    <col min="5129" max="5129" width="18.140625" style="49" customWidth="1"/>
    <col min="5130" max="5130" width="16.42578125" style="49" customWidth="1"/>
    <col min="5131" max="5131" width="9" style="49"/>
    <col min="5132" max="5132" width="10.7109375" style="49" bestFit="1" customWidth="1"/>
    <col min="5133" max="5133" width="14" style="49" bestFit="1" customWidth="1"/>
    <col min="5134" max="5134" width="10" style="49" bestFit="1" customWidth="1"/>
    <col min="5135" max="5135" width="10.28515625" style="49" bestFit="1" customWidth="1"/>
    <col min="5136" max="5136" width="15.85546875" style="49" customWidth="1"/>
    <col min="5137" max="5137" width="17" style="49" customWidth="1"/>
    <col min="5138" max="5138" width="17.42578125" style="49" customWidth="1"/>
    <col min="5139" max="5139" width="10.140625" style="49" bestFit="1" customWidth="1"/>
    <col min="5140" max="5376" width="9" style="49"/>
    <col min="5377" max="5377" width="4.140625" style="49" customWidth="1"/>
    <col min="5378" max="5378" width="4.28515625" style="49" customWidth="1"/>
    <col min="5379" max="5379" width="13.5703125" style="49" customWidth="1"/>
    <col min="5380" max="5380" width="65" style="49" customWidth="1"/>
    <col min="5381" max="5381" width="6.7109375" style="49" customWidth="1"/>
    <col min="5382" max="5382" width="8.42578125" style="49" customWidth="1"/>
    <col min="5383" max="5383" width="10" style="49" customWidth="1"/>
    <col min="5384" max="5384" width="15.7109375" style="49" customWidth="1"/>
    <col min="5385" max="5385" width="18.140625" style="49" customWidth="1"/>
    <col min="5386" max="5386" width="16.42578125" style="49" customWidth="1"/>
    <col min="5387" max="5387" width="9" style="49"/>
    <col min="5388" max="5388" width="10.7109375" style="49" bestFit="1" customWidth="1"/>
    <col min="5389" max="5389" width="14" style="49" bestFit="1" customWidth="1"/>
    <col min="5390" max="5390" width="10" style="49" bestFit="1" customWidth="1"/>
    <col min="5391" max="5391" width="10.28515625" style="49" bestFit="1" customWidth="1"/>
    <col min="5392" max="5392" width="15.85546875" style="49" customWidth="1"/>
    <col min="5393" max="5393" width="17" style="49" customWidth="1"/>
    <col min="5394" max="5394" width="17.42578125" style="49" customWidth="1"/>
    <col min="5395" max="5395" width="10.140625" style="49" bestFit="1" customWidth="1"/>
    <col min="5396" max="5632" width="9" style="49"/>
    <col min="5633" max="5633" width="4.140625" style="49" customWidth="1"/>
    <col min="5634" max="5634" width="4.28515625" style="49" customWidth="1"/>
    <col min="5635" max="5635" width="13.5703125" style="49" customWidth="1"/>
    <col min="5636" max="5636" width="65" style="49" customWidth="1"/>
    <col min="5637" max="5637" width="6.7109375" style="49" customWidth="1"/>
    <col min="5638" max="5638" width="8.42578125" style="49" customWidth="1"/>
    <col min="5639" max="5639" width="10" style="49" customWidth="1"/>
    <col min="5640" max="5640" width="15.7109375" style="49" customWidth="1"/>
    <col min="5641" max="5641" width="18.140625" style="49" customWidth="1"/>
    <col min="5642" max="5642" width="16.42578125" style="49" customWidth="1"/>
    <col min="5643" max="5643" width="9" style="49"/>
    <col min="5644" max="5644" width="10.7109375" style="49" bestFit="1" customWidth="1"/>
    <col min="5645" max="5645" width="14" style="49" bestFit="1" customWidth="1"/>
    <col min="5646" max="5646" width="10" style="49" bestFit="1" customWidth="1"/>
    <col min="5647" max="5647" width="10.28515625" style="49" bestFit="1" customWidth="1"/>
    <col min="5648" max="5648" width="15.85546875" style="49" customWidth="1"/>
    <col min="5649" max="5649" width="17" style="49" customWidth="1"/>
    <col min="5650" max="5650" width="17.42578125" style="49" customWidth="1"/>
    <col min="5651" max="5651" width="10.140625" style="49" bestFit="1" customWidth="1"/>
    <col min="5652" max="5888" width="9" style="49"/>
    <col min="5889" max="5889" width="4.140625" style="49" customWidth="1"/>
    <col min="5890" max="5890" width="4.28515625" style="49" customWidth="1"/>
    <col min="5891" max="5891" width="13.5703125" style="49" customWidth="1"/>
    <col min="5892" max="5892" width="65" style="49" customWidth="1"/>
    <col min="5893" max="5893" width="6.7109375" style="49" customWidth="1"/>
    <col min="5894" max="5894" width="8.42578125" style="49" customWidth="1"/>
    <col min="5895" max="5895" width="10" style="49" customWidth="1"/>
    <col min="5896" max="5896" width="15.7109375" style="49" customWidth="1"/>
    <col min="5897" max="5897" width="18.140625" style="49" customWidth="1"/>
    <col min="5898" max="5898" width="16.42578125" style="49" customWidth="1"/>
    <col min="5899" max="5899" width="9" style="49"/>
    <col min="5900" max="5900" width="10.7109375" style="49" bestFit="1" customWidth="1"/>
    <col min="5901" max="5901" width="14" style="49" bestFit="1" customWidth="1"/>
    <col min="5902" max="5902" width="10" style="49" bestFit="1" customWidth="1"/>
    <col min="5903" max="5903" width="10.28515625" style="49" bestFit="1" customWidth="1"/>
    <col min="5904" max="5904" width="15.85546875" style="49" customWidth="1"/>
    <col min="5905" max="5905" width="17" style="49" customWidth="1"/>
    <col min="5906" max="5906" width="17.42578125" style="49" customWidth="1"/>
    <col min="5907" max="5907" width="10.140625" style="49" bestFit="1" customWidth="1"/>
    <col min="5908" max="6144" width="9" style="49"/>
    <col min="6145" max="6145" width="4.140625" style="49" customWidth="1"/>
    <col min="6146" max="6146" width="4.28515625" style="49" customWidth="1"/>
    <col min="6147" max="6147" width="13.5703125" style="49" customWidth="1"/>
    <col min="6148" max="6148" width="65" style="49" customWidth="1"/>
    <col min="6149" max="6149" width="6.7109375" style="49" customWidth="1"/>
    <col min="6150" max="6150" width="8.42578125" style="49" customWidth="1"/>
    <col min="6151" max="6151" width="10" style="49" customWidth="1"/>
    <col min="6152" max="6152" width="15.7109375" style="49" customWidth="1"/>
    <col min="6153" max="6153" width="18.140625" style="49" customWidth="1"/>
    <col min="6154" max="6154" width="16.42578125" style="49" customWidth="1"/>
    <col min="6155" max="6155" width="9" style="49"/>
    <col min="6156" max="6156" width="10.7109375" style="49" bestFit="1" customWidth="1"/>
    <col min="6157" max="6157" width="14" style="49" bestFit="1" customWidth="1"/>
    <col min="6158" max="6158" width="10" style="49" bestFit="1" customWidth="1"/>
    <col min="6159" max="6159" width="10.28515625" style="49" bestFit="1" customWidth="1"/>
    <col min="6160" max="6160" width="15.85546875" style="49" customWidth="1"/>
    <col min="6161" max="6161" width="17" style="49" customWidth="1"/>
    <col min="6162" max="6162" width="17.42578125" style="49" customWidth="1"/>
    <col min="6163" max="6163" width="10.140625" style="49" bestFit="1" customWidth="1"/>
    <col min="6164" max="6400" width="9" style="49"/>
    <col min="6401" max="6401" width="4.140625" style="49" customWidth="1"/>
    <col min="6402" max="6402" width="4.28515625" style="49" customWidth="1"/>
    <col min="6403" max="6403" width="13.5703125" style="49" customWidth="1"/>
    <col min="6404" max="6404" width="65" style="49" customWidth="1"/>
    <col min="6405" max="6405" width="6.7109375" style="49" customWidth="1"/>
    <col min="6406" max="6406" width="8.42578125" style="49" customWidth="1"/>
    <col min="6407" max="6407" width="10" style="49" customWidth="1"/>
    <col min="6408" max="6408" width="15.7109375" style="49" customWidth="1"/>
    <col min="6409" max="6409" width="18.140625" style="49" customWidth="1"/>
    <col min="6410" max="6410" width="16.42578125" style="49" customWidth="1"/>
    <col min="6411" max="6411" width="9" style="49"/>
    <col min="6412" max="6412" width="10.7109375" style="49" bestFit="1" customWidth="1"/>
    <col min="6413" max="6413" width="14" style="49" bestFit="1" customWidth="1"/>
    <col min="6414" max="6414" width="10" style="49" bestFit="1" customWidth="1"/>
    <col min="6415" max="6415" width="10.28515625" style="49" bestFit="1" customWidth="1"/>
    <col min="6416" max="6416" width="15.85546875" style="49" customWidth="1"/>
    <col min="6417" max="6417" width="17" style="49" customWidth="1"/>
    <col min="6418" max="6418" width="17.42578125" style="49" customWidth="1"/>
    <col min="6419" max="6419" width="10.140625" style="49" bestFit="1" customWidth="1"/>
    <col min="6420" max="6656" width="9" style="49"/>
    <col min="6657" max="6657" width="4.140625" style="49" customWidth="1"/>
    <col min="6658" max="6658" width="4.28515625" style="49" customWidth="1"/>
    <col min="6659" max="6659" width="13.5703125" style="49" customWidth="1"/>
    <col min="6660" max="6660" width="65" style="49" customWidth="1"/>
    <col min="6661" max="6661" width="6.7109375" style="49" customWidth="1"/>
    <col min="6662" max="6662" width="8.42578125" style="49" customWidth="1"/>
    <col min="6663" max="6663" width="10" style="49" customWidth="1"/>
    <col min="6664" max="6664" width="15.7109375" style="49" customWidth="1"/>
    <col min="6665" max="6665" width="18.140625" style="49" customWidth="1"/>
    <col min="6666" max="6666" width="16.42578125" style="49" customWidth="1"/>
    <col min="6667" max="6667" width="9" style="49"/>
    <col min="6668" max="6668" width="10.7109375" style="49" bestFit="1" customWidth="1"/>
    <col min="6669" max="6669" width="14" style="49" bestFit="1" customWidth="1"/>
    <col min="6670" max="6670" width="10" style="49" bestFit="1" customWidth="1"/>
    <col min="6671" max="6671" width="10.28515625" style="49" bestFit="1" customWidth="1"/>
    <col min="6672" max="6672" width="15.85546875" style="49" customWidth="1"/>
    <col min="6673" max="6673" width="17" style="49" customWidth="1"/>
    <col min="6674" max="6674" width="17.42578125" style="49" customWidth="1"/>
    <col min="6675" max="6675" width="10.140625" style="49" bestFit="1" customWidth="1"/>
    <col min="6676" max="6912" width="9" style="49"/>
    <col min="6913" max="6913" width="4.140625" style="49" customWidth="1"/>
    <col min="6914" max="6914" width="4.28515625" style="49" customWidth="1"/>
    <col min="6915" max="6915" width="13.5703125" style="49" customWidth="1"/>
    <col min="6916" max="6916" width="65" style="49" customWidth="1"/>
    <col min="6917" max="6917" width="6.7109375" style="49" customWidth="1"/>
    <col min="6918" max="6918" width="8.42578125" style="49" customWidth="1"/>
    <col min="6919" max="6919" width="10" style="49" customWidth="1"/>
    <col min="6920" max="6920" width="15.7109375" style="49" customWidth="1"/>
    <col min="6921" max="6921" width="18.140625" style="49" customWidth="1"/>
    <col min="6922" max="6922" width="16.42578125" style="49" customWidth="1"/>
    <col min="6923" max="6923" width="9" style="49"/>
    <col min="6924" max="6924" width="10.7109375" style="49" bestFit="1" customWidth="1"/>
    <col min="6925" max="6925" width="14" style="49" bestFit="1" customWidth="1"/>
    <col min="6926" max="6926" width="10" style="49" bestFit="1" customWidth="1"/>
    <col min="6927" max="6927" width="10.28515625" style="49" bestFit="1" customWidth="1"/>
    <col min="6928" max="6928" width="15.85546875" style="49" customWidth="1"/>
    <col min="6929" max="6929" width="17" style="49" customWidth="1"/>
    <col min="6930" max="6930" width="17.42578125" style="49" customWidth="1"/>
    <col min="6931" max="6931" width="10.140625" style="49" bestFit="1" customWidth="1"/>
    <col min="6932" max="7168" width="9" style="49"/>
    <col min="7169" max="7169" width="4.140625" style="49" customWidth="1"/>
    <col min="7170" max="7170" width="4.28515625" style="49" customWidth="1"/>
    <col min="7171" max="7171" width="13.5703125" style="49" customWidth="1"/>
    <col min="7172" max="7172" width="65" style="49" customWidth="1"/>
    <col min="7173" max="7173" width="6.7109375" style="49" customWidth="1"/>
    <col min="7174" max="7174" width="8.42578125" style="49" customWidth="1"/>
    <col min="7175" max="7175" width="10" style="49" customWidth="1"/>
    <col min="7176" max="7176" width="15.7109375" style="49" customWidth="1"/>
    <col min="7177" max="7177" width="18.140625" style="49" customWidth="1"/>
    <col min="7178" max="7178" width="16.42578125" style="49" customWidth="1"/>
    <col min="7179" max="7179" width="9" style="49"/>
    <col min="7180" max="7180" width="10.7109375" style="49" bestFit="1" customWidth="1"/>
    <col min="7181" max="7181" width="14" style="49" bestFit="1" customWidth="1"/>
    <col min="7182" max="7182" width="10" style="49" bestFit="1" customWidth="1"/>
    <col min="7183" max="7183" width="10.28515625" style="49" bestFit="1" customWidth="1"/>
    <col min="7184" max="7184" width="15.85546875" style="49" customWidth="1"/>
    <col min="7185" max="7185" width="17" style="49" customWidth="1"/>
    <col min="7186" max="7186" width="17.42578125" style="49" customWidth="1"/>
    <col min="7187" max="7187" width="10.140625" style="49" bestFit="1" customWidth="1"/>
    <col min="7188" max="7424" width="9" style="49"/>
    <col min="7425" max="7425" width="4.140625" style="49" customWidth="1"/>
    <col min="7426" max="7426" width="4.28515625" style="49" customWidth="1"/>
    <col min="7427" max="7427" width="13.5703125" style="49" customWidth="1"/>
    <col min="7428" max="7428" width="65" style="49" customWidth="1"/>
    <col min="7429" max="7429" width="6.7109375" style="49" customWidth="1"/>
    <col min="7430" max="7430" width="8.42578125" style="49" customWidth="1"/>
    <col min="7431" max="7431" width="10" style="49" customWidth="1"/>
    <col min="7432" max="7432" width="15.7109375" style="49" customWidth="1"/>
    <col min="7433" max="7433" width="18.140625" style="49" customWidth="1"/>
    <col min="7434" max="7434" width="16.42578125" style="49" customWidth="1"/>
    <col min="7435" max="7435" width="9" style="49"/>
    <col min="7436" max="7436" width="10.7109375" style="49" bestFit="1" customWidth="1"/>
    <col min="7437" max="7437" width="14" style="49" bestFit="1" customWidth="1"/>
    <col min="7438" max="7438" width="10" style="49" bestFit="1" customWidth="1"/>
    <col min="7439" max="7439" width="10.28515625" style="49" bestFit="1" customWidth="1"/>
    <col min="7440" max="7440" width="15.85546875" style="49" customWidth="1"/>
    <col min="7441" max="7441" width="17" style="49" customWidth="1"/>
    <col min="7442" max="7442" width="17.42578125" style="49" customWidth="1"/>
    <col min="7443" max="7443" width="10.140625" style="49" bestFit="1" customWidth="1"/>
    <col min="7444" max="7680" width="9" style="49"/>
    <col min="7681" max="7681" width="4.140625" style="49" customWidth="1"/>
    <col min="7682" max="7682" width="4.28515625" style="49" customWidth="1"/>
    <col min="7683" max="7683" width="13.5703125" style="49" customWidth="1"/>
    <col min="7684" max="7684" width="65" style="49" customWidth="1"/>
    <col min="7685" max="7685" width="6.7109375" style="49" customWidth="1"/>
    <col min="7686" max="7686" width="8.42578125" style="49" customWidth="1"/>
    <col min="7687" max="7687" width="10" style="49" customWidth="1"/>
    <col min="7688" max="7688" width="15.7109375" style="49" customWidth="1"/>
    <col min="7689" max="7689" width="18.140625" style="49" customWidth="1"/>
    <col min="7690" max="7690" width="16.42578125" style="49" customWidth="1"/>
    <col min="7691" max="7691" width="9" style="49"/>
    <col min="7692" max="7692" width="10.7109375" style="49" bestFit="1" customWidth="1"/>
    <col min="7693" max="7693" width="14" style="49" bestFit="1" customWidth="1"/>
    <col min="7694" max="7694" width="10" style="49" bestFit="1" customWidth="1"/>
    <col min="7695" max="7695" width="10.28515625" style="49" bestFit="1" customWidth="1"/>
    <col min="7696" max="7696" width="15.85546875" style="49" customWidth="1"/>
    <col min="7697" max="7697" width="17" style="49" customWidth="1"/>
    <col min="7698" max="7698" width="17.42578125" style="49" customWidth="1"/>
    <col min="7699" max="7699" width="10.140625" style="49" bestFit="1" customWidth="1"/>
    <col min="7700" max="7936" width="9" style="49"/>
    <col min="7937" max="7937" width="4.140625" style="49" customWidth="1"/>
    <col min="7938" max="7938" width="4.28515625" style="49" customWidth="1"/>
    <col min="7939" max="7939" width="13.5703125" style="49" customWidth="1"/>
    <col min="7940" max="7940" width="65" style="49" customWidth="1"/>
    <col min="7941" max="7941" width="6.7109375" style="49" customWidth="1"/>
    <col min="7942" max="7942" width="8.42578125" style="49" customWidth="1"/>
    <col min="7943" max="7943" width="10" style="49" customWidth="1"/>
    <col min="7944" max="7944" width="15.7109375" style="49" customWidth="1"/>
    <col min="7945" max="7945" width="18.140625" style="49" customWidth="1"/>
    <col min="7946" max="7946" width="16.42578125" style="49" customWidth="1"/>
    <col min="7947" max="7947" width="9" style="49"/>
    <col min="7948" max="7948" width="10.7109375" style="49" bestFit="1" customWidth="1"/>
    <col min="7949" max="7949" width="14" style="49" bestFit="1" customWidth="1"/>
    <col min="7950" max="7950" width="10" style="49" bestFit="1" customWidth="1"/>
    <col min="7951" max="7951" width="10.28515625" style="49" bestFit="1" customWidth="1"/>
    <col min="7952" max="7952" width="15.85546875" style="49" customWidth="1"/>
    <col min="7953" max="7953" width="17" style="49" customWidth="1"/>
    <col min="7954" max="7954" width="17.42578125" style="49" customWidth="1"/>
    <col min="7955" max="7955" width="10.140625" style="49" bestFit="1" customWidth="1"/>
    <col min="7956" max="8192" width="9" style="49"/>
    <col min="8193" max="8193" width="4.140625" style="49" customWidth="1"/>
    <col min="8194" max="8194" width="4.28515625" style="49" customWidth="1"/>
    <col min="8195" max="8195" width="13.5703125" style="49" customWidth="1"/>
    <col min="8196" max="8196" width="65" style="49" customWidth="1"/>
    <col min="8197" max="8197" width="6.7109375" style="49" customWidth="1"/>
    <col min="8198" max="8198" width="8.42578125" style="49" customWidth="1"/>
    <col min="8199" max="8199" width="10" style="49" customWidth="1"/>
    <col min="8200" max="8200" width="15.7109375" style="49" customWidth="1"/>
    <col min="8201" max="8201" width="18.140625" style="49" customWidth="1"/>
    <col min="8202" max="8202" width="16.42578125" style="49" customWidth="1"/>
    <col min="8203" max="8203" width="9" style="49"/>
    <col min="8204" max="8204" width="10.7109375" style="49" bestFit="1" customWidth="1"/>
    <col min="8205" max="8205" width="14" style="49" bestFit="1" customWidth="1"/>
    <col min="8206" max="8206" width="10" style="49" bestFit="1" customWidth="1"/>
    <col min="8207" max="8207" width="10.28515625" style="49" bestFit="1" customWidth="1"/>
    <col min="8208" max="8208" width="15.85546875" style="49" customWidth="1"/>
    <col min="8209" max="8209" width="17" style="49" customWidth="1"/>
    <col min="8210" max="8210" width="17.42578125" style="49" customWidth="1"/>
    <col min="8211" max="8211" width="10.140625" style="49" bestFit="1" customWidth="1"/>
    <col min="8212" max="8448" width="9" style="49"/>
    <col min="8449" max="8449" width="4.140625" style="49" customWidth="1"/>
    <col min="8450" max="8450" width="4.28515625" style="49" customWidth="1"/>
    <col min="8451" max="8451" width="13.5703125" style="49" customWidth="1"/>
    <col min="8452" max="8452" width="65" style="49" customWidth="1"/>
    <col min="8453" max="8453" width="6.7109375" style="49" customWidth="1"/>
    <col min="8454" max="8454" width="8.42578125" style="49" customWidth="1"/>
    <col min="8455" max="8455" width="10" style="49" customWidth="1"/>
    <col min="8456" max="8456" width="15.7109375" style="49" customWidth="1"/>
    <col min="8457" max="8457" width="18.140625" style="49" customWidth="1"/>
    <col min="8458" max="8458" width="16.42578125" style="49" customWidth="1"/>
    <col min="8459" max="8459" width="9" style="49"/>
    <col min="8460" max="8460" width="10.7109375" style="49" bestFit="1" customWidth="1"/>
    <col min="8461" max="8461" width="14" style="49" bestFit="1" customWidth="1"/>
    <col min="8462" max="8462" width="10" style="49" bestFit="1" customWidth="1"/>
    <col min="8463" max="8463" width="10.28515625" style="49" bestFit="1" customWidth="1"/>
    <col min="8464" max="8464" width="15.85546875" style="49" customWidth="1"/>
    <col min="8465" max="8465" width="17" style="49" customWidth="1"/>
    <col min="8466" max="8466" width="17.42578125" style="49" customWidth="1"/>
    <col min="8467" max="8467" width="10.140625" style="49" bestFit="1" customWidth="1"/>
    <col min="8468" max="8704" width="9" style="49"/>
    <col min="8705" max="8705" width="4.140625" style="49" customWidth="1"/>
    <col min="8706" max="8706" width="4.28515625" style="49" customWidth="1"/>
    <col min="8707" max="8707" width="13.5703125" style="49" customWidth="1"/>
    <col min="8708" max="8708" width="65" style="49" customWidth="1"/>
    <col min="8709" max="8709" width="6.7109375" style="49" customWidth="1"/>
    <col min="8710" max="8710" width="8.42578125" style="49" customWidth="1"/>
    <col min="8711" max="8711" width="10" style="49" customWidth="1"/>
    <col min="8712" max="8712" width="15.7109375" style="49" customWidth="1"/>
    <col min="8713" max="8713" width="18.140625" style="49" customWidth="1"/>
    <col min="8714" max="8714" width="16.42578125" style="49" customWidth="1"/>
    <col min="8715" max="8715" width="9" style="49"/>
    <col min="8716" max="8716" width="10.7109375" style="49" bestFit="1" customWidth="1"/>
    <col min="8717" max="8717" width="14" style="49" bestFit="1" customWidth="1"/>
    <col min="8718" max="8718" width="10" style="49" bestFit="1" customWidth="1"/>
    <col min="8719" max="8719" width="10.28515625" style="49" bestFit="1" customWidth="1"/>
    <col min="8720" max="8720" width="15.85546875" style="49" customWidth="1"/>
    <col min="8721" max="8721" width="17" style="49" customWidth="1"/>
    <col min="8722" max="8722" width="17.42578125" style="49" customWidth="1"/>
    <col min="8723" max="8723" width="10.140625" style="49" bestFit="1" customWidth="1"/>
    <col min="8724" max="8960" width="9" style="49"/>
    <col min="8961" max="8961" width="4.140625" style="49" customWidth="1"/>
    <col min="8962" max="8962" width="4.28515625" style="49" customWidth="1"/>
    <col min="8963" max="8963" width="13.5703125" style="49" customWidth="1"/>
    <col min="8964" max="8964" width="65" style="49" customWidth="1"/>
    <col min="8965" max="8965" width="6.7109375" style="49" customWidth="1"/>
    <col min="8966" max="8966" width="8.42578125" style="49" customWidth="1"/>
    <col min="8967" max="8967" width="10" style="49" customWidth="1"/>
    <col min="8968" max="8968" width="15.7109375" style="49" customWidth="1"/>
    <col min="8969" max="8969" width="18.140625" style="49" customWidth="1"/>
    <col min="8970" max="8970" width="16.42578125" style="49" customWidth="1"/>
    <col min="8971" max="8971" width="9" style="49"/>
    <col min="8972" max="8972" width="10.7109375" style="49" bestFit="1" customWidth="1"/>
    <col min="8973" max="8973" width="14" style="49" bestFit="1" customWidth="1"/>
    <col min="8974" max="8974" width="10" style="49" bestFit="1" customWidth="1"/>
    <col min="8975" max="8975" width="10.28515625" style="49" bestFit="1" customWidth="1"/>
    <col min="8976" max="8976" width="15.85546875" style="49" customWidth="1"/>
    <col min="8977" max="8977" width="17" style="49" customWidth="1"/>
    <col min="8978" max="8978" width="17.42578125" style="49" customWidth="1"/>
    <col min="8979" max="8979" width="10.140625" style="49" bestFit="1" customWidth="1"/>
    <col min="8980" max="9216" width="9" style="49"/>
    <col min="9217" max="9217" width="4.140625" style="49" customWidth="1"/>
    <col min="9218" max="9218" width="4.28515625" style="49" customWidth="1"/>
    <col min="9219" max="9219" width="13.5703125" style="49" customWidth="1"/>
    <col min="9220" max="9220" width="65" style="49" customWidth="1"/>
    <col min="9221" max="9221" width="6.7109375" style="49" customWidth="1"/>
    <col min="9222" max="9222" width="8.42578125" style="49" customWidth="1"/>
    <col min="9223" max="9223" width="10" style="49" customWidth="1"/>
    <col min="9224" max="9224" width="15.7109375" style="49" customWidth="1"/>
    <col min="9225" max="9225" width="18.140625" style="49" customWidth="1"/>
    <col min="9226" max="9226" width="16.42578125" style="49" customWidth="1"/>
    <col min="9227" max="9227" width="9" style="49"/>
    <col min="9228" max="9228" width="10.7109375" style="49" bestFit="1" customWidth="1"/>
    <col min="9229" max="9229" width="14" style="49" bestFit="1" customWidth="1"/>
    <col min="9230" max="9230" width="10" style="49" bestFit="1" customWidth="1"/>
    <col min="9231" max="9231" width="10.28515625" style="49" bestFit="1" customWidth="1"/>
    <col min="9232" max="9232" width="15.85546875" style="49" customWidth="1"/>
    <col min="9233" max="9233" width="17" style="49" customWidth="1"/>
    <col min="9234" max="9234" width="17.42578125" style="49" customWidth="1"/>
    <col min="9235" max="9235" width="10.140625" style="49" bestFit="1" customWidth="1"/>
    <col min="9236" max="9472" width="9" style="49"/>
    <col min="9473" max="9473" width="4.140625" style="49" customWidth="1"/>
    <col min="9474" max="9474" width="4.28515625" style="49" customWidth="1"/>
    <col min="9475" max="9475" width="13.5703125" style="49" customWidth="1"/>
    <col min="9476" max="9476" width="65" style="49" customWidth="1"/>
    <col min="9477" max="9477" width="6.7109375" style="49" customWidth="1"/>
    <col min="9478" max="9478" width="8.42578125" style="49" customWidth="1"/>
    <col min="9479" max="9479" width="10" style="49" customWidth="1"/>
    <col min="9480" max="9480" width="15.7109375" style="49" customWidth="1"/>
    <col min="9481" max="9481" width="18.140625" style="49" customWidth="1"/>
    <col min="9482" max="9482" width="16.42578125" style="49" customWidth="1"/>
    <col min="9483" max="9483" width="9" style="49"/>
    <col min="9484" max="9484" width="10.7109375" style="49" bestFit="1" customWidth="1"/>
    <col min="9485" max="9485" width="14" style="49" bestFit="1" customWidth="1"/>
    <col min="9486" max="9486" width="10" style="49" bestFit="1" customWidth="1"/>
    <col min="9487" max="9487" width="10.28515625" style="49" bestFit="1" customWidth="1"/>
    <col min="9488" max="9488" width="15.85546875" style="49" customWidth="1"/>
    <col min="9489" max="9489" width="17" style="49" customWidth="1"/>
    <col min="9490" max="9490" width="17.42578125" style="49" customWidth="1"/>
    <col min="9491" max="9491" width="10.140625" style="49" bestFit="1" customWidth="1"/>
    <col min="9492" max="9728" width="9" style="49"/>
    <col min="9729" max="9729" width="4.140625" style="49" customWidth="1"/>
    <col min="9730" max="9730" width="4.28515625" style="49" customWidth="1"/>
    <col min="9731" max="9731" width="13.5703125" style="49" customWidth="1"/>
    <col min="9732" max="9732" width="65" style="49" customWidth="1"/>
    <col min="9733" max="9733" width="6.7109375" style="49" customWidth="1"/>
    <col min="9734" max="9734" width="8.42578125" style="49" customWidth="1"/>
    <col min="9735" max="9735" width="10" style="49" customWidth="1"/>
    <col min="9736" max="9736" width="15.7109375" style="49" customWidth="1"/>
    <col min="9737" max="9737" width="18.140625" style="49" customWidth="1"/>
    <col min="9738" max="9738" width="16.42578125" style="49" customWidth="1"/>
    <col min="9739" max="9739" width="9" style="49"/>
    <col min="9740" max="9740" width="10.7109375" style="49" bestFit="1" customWidth="1"/>
    <col min="9741" max="9741" width="14" style="49" bestFit="1" customWidth="1"/>
    <col min="9742" max="9742" width="10" style="49" bestFit="1" customWidth="1"/>
    <col min="9743" max="9743" width="10.28515625" style="49" bestFit="1" customWidth="1"/>
    <col min="9744" max="9744" width="15.85546875" style="49" customWidth="1"/>
    <col min="9745" max="9745" width="17" style="49" customWidth="1"/>
    <col min="9746" max="9746" width="17.42578125" style="49" customWidth="1"/>
    <col min="9747" max="9747" width="10.140625" style="49" bestFit="1" customWidth="1"/>
    <col min="9748" max="9984" width="9" style="49"/>
    <col min="9985" max="9985" width="4.140625" style="49" customWidth="1"/>
    <col min="9986" max="9986" width="4.28515625" style="49" customWidth="1"/>
    <col min="9987" max="9987" width="13.5703125" style="49" customWidth="1"/>
    <col min="9988" max="9988" width="65" style="49" customWidth="1"/>
    <col min="9989" max="9989" width="6.7109375" style="49" customWidth="1"/>
    <col min="9990" max="9990" width="8.42578125" style="49" customWidth="1"/>
    <col min="9991" max="9991" width="10" style="49" customWidth="1"/>
    <col min="9992" max="9992" width="15.7109375" style="49" customWidth="1"/>
    <col min="9993" max="9993" width="18.140625" style="49" customWidth="1"/>
    <col min="9994" max="9994" width="16.42578125" style="49" customWidth="1"/>
    <col min="9995" max="9995" width="9" style="49"/>
    <col min="9996" max="9996" width="10.7109375" style="49" bestFit="1" customWidth="1"/>
    <col min="9997" max="9997" width="14" style="49" bestFit="1" customWidth="1"/>
    <col min="9998" max="9998" width="10" style="49" bestFit="1" customWidth="1"/>
    <col min="9999" max="9999" width="10.28515625" style="49" bestFit="1" customWidth="1"/>
    <col min="10000" max="10000" width="15.85546875" style="49" customWidth="1"/>
    <col min="10001" max="10001" width="17" style="49" customWidth="1"/>
    <col min="10002" max="10002" width="17.42578125" style="49" customWidth="1"/>
    <col min="10003" max="10003" width="10.140625" style="49" bestFit="1" customWidth="1"/>
    <col min="10004" max="10240" width="9" style="49"/>
    <col min="10241" max="10241" width="4.140625" style="49" customWidth="1"/>
    <col min="10242" max="10242" width="4.28515625" style="49" customWidth="1"/>
    <col min="10243" max="10243" width="13.5703125" style="49" customWidth="1"/>
    <col min="10244" max="10244" width="65" style="49" customWidth="1"/>
    <col min="10245" max="10245" width="6.7109375" style="49" customWidth="1"/>
    <col min="10246" max="10246" width="8.42578125" style="49" customWidth="1"/>
    <col min="10247" max="10247" width="10" style="49" customWidth="1"/>
    <col min="10248" max="10248" width="15.7109375" style="49" customWidth="1"/>
    <col min="10249" max="10249" width="18.140625" style="49" customWidth="1"/>
    <col min="10250" max="10250" width="16.42578125" style="49" customWidth="1"/>
    <col min="10251" max="10251" width="9" style="49"/>
    <col min="10252" max="10252" width="10.7109375" style="49" bestFit="1" customWidth="1"/>
    <col min="10253" max="10253" width="14" style="49" bestFit="1" customWidth="1"/>
    <col min="10254" max="10254" width="10" style="49" bestFit="1" customWidth="1"/>
    <col min="10255" max="10255" width="10.28515625" style="49" bestFit="1" customWidth="1"/>
    <col min="10256" max="10256" width="15.85546875" style="49" customWidth="1"/>
    <col min="10257" max="10257" width="17" style="49" customWidth="1"/>
    <col min="10258" max="10258" width="17.42578125" style="49" customWidth="1"/>
    <col min="10259" max="10259" width="10.140625" style="49" bestFit="1" customWidth="1"/>
    <col min="10260" max="10496" width="9" style="49"/>
    <col min="10497" max="10497" width="4.140625" style="49" customWidth="1"/>
    <col min="10498" max="10498" width="4.28515625" style="49" customWidth="1"/>
    <col min="10499" max="10499" width="13.5703125" style="49" customWidth="1"/>
    <col min="10500" max="10500" width="65" style="49" customWidth="1"/>
    <col min="10501" max="10501" width="6.7109375" style="49" customWidth="1"/>
    <col min="10502" max="10502" width="8.42578125" style="49" customWidth="1"/>
    <col min="10503" max="10503" width="10" style="49" customWidth="1"/>
    <col min="10504" max="10504" width="15.7109375" style="49" customWidth="1"/>
    <col min="10505" max="10505" width="18.140625" style="49" customWidth="1"/>
    <col min="10506" max="10506" width="16.42578125" style="49" customWidth="1"/>
    <col min="10507" max="10507" width="9" style="49"/>
    <col min="10508" max="10508" width="10.7109375" style="49" bestFit="1" customWidth="1"/>
    <col min="10509" max="10509" width="14" style="49" bestFit="1" customWidth="1"/>
    <col min="10510" max="10510" width="10" style="49" bestFit="1" customWidth="1"/>
    <col min="10511" max="10511" width="10.28515625" style="49" bestFit="1" customWidth="1"/>
    <col min="10512" max="10512" width="15.85546875" style="49" customWidth="1"/>
    <col min="10513" max="10513" width="17" style="49" customWidth="1"/>
    <col min="10514" max="10514" width="17.42578125" style="49" customWidth="1"/>
    <col min="10515" max="10515" width="10.140625" style="49" bestFit="1" customWidth="1"/>
    <col min="10516" max="10752" width="9" style="49"/>
    <col min="10753" max="10753" width="4.140625" style="49" customWidth="1"/>
    <col min="10754" max="10754" width="4.28515625" style="49" customWidth="1"/>
    <col min="10755" max="10755" width="13.5703125" style="49" customWidth="1"/>
    <col min="10756" max="10756" width="65" style="49" customWidth="1"/>
    <col min="10757" max="10757" width="6.7109375" style="49" customWidth="1"/>
    <col min="10758" max="10758" width="8.42578125" style="49" customWidth="1"/>
    <col min="10759" max="10759" width="10" style="49" customWidth="1"/>
    <col min="10760" max="10760" width="15.7109375" style="49" customWidth="1"/>
    <col min="10761" max="10761" width="18.140625" style="49" customWidth="1"/>
    <col min="10762" max="10762" width="16.42578125" style="49" customWidth="1"/>
    <col min="10763" max="10763" width="9" style="49"/>
    <col min="10764" max="10764" width="10.7109375" style="49" bestFit="1" customWidth="1"/>
    <col min="10765" max="10765" width="14" style="49" bestFit="1" customWidth="1"/>
    <col min="10766" max="10766" width="10" style="49" bestFit="1" customWidth="1"/>
    <col min="10767" max="10767" width="10.28515625" style="49" bestFit="1" customWidth="1"/>
    <col min="10768" max="10768" width="15.85546875" style="49" customWidth="1"/>
    <col min="10769" max="10769" width="17" style="49" customWidth="1"/>
    <col min="10770" max="10770" width="17.42578125" style="49" customWidth="1"/>
    <col min="10771" max="10771" width="10.140625" style="49" bestFit="1" customWidth="1"/>
    <col min="10772" max="11008" width="9" style="49"/>
    <col min="11009" max="11009" width="4.140625" style="49" customWidth="1"/>
    <col min="11010" max="11010" width="4.28515625" style="49" customWidth="1"/>
    <col min="11011" max="11011" width="13.5703125" style="49" customWidth="1"/>
    <col min="11012" max="11012" width="65" style="49" customWidth="1"/>
    <col min="11013" max="11013" width="6.7109375" style="49" customWidth="1"/>
    <col min="11014" max="11014" width="8.42578125" style="49" customWidth="1"/>
    <col min="11015" max="11015" width="10" style="49" customWidth="1"/>
    <col min="11016" max="11016" width="15.7109375" style="49" customWidth="1"/>
    <col min="11017" max="11017" width="18.140625" style="49" customWidth="1"/>
    <col min="11018" max="11018" width="16.42578125" style="49" customWidth="1"/>
    <col min="11019" max="11019" width="9" style="49"/>
    <col min="11020" max="11020" width="10.7109375" style="49" bestFit="1" customWidth="1"/>
    <col min="11021" max="11021" width="14" style="49" bestFit="1" customWidth="1"/>
    <col min="11022" max="11022" width="10" style="49" bestFit="1" customWidth="1"/>
    <col min="11023" max="11023" width="10.28515625" style="49" bestFit="1" customWidth="1"/>
    <col min="11024" max="11024" width="15.85546875" style="49" customWidth="1"/>
    <col min="11025" max="11025" width="17" style="49" customWidth="1"/>
    <col min="11026" max="11026" width="17.42578125" style="49" customWidth="1"/>
    <col min="11027" max="11027" width="10.140625" style="49" bestFit="1" customWidth="1"/>
    <col min="11028" max="11264" width="9" style="49"/>
    <col min="11265" max="11265" width="4.140625" style="49" customWidth="1"/>
    <col min="11266" max="11266" width="4.28515625" style="49" customWidth="1"/>
    <col min="11267" max="11267" width="13.5703125" style="49" customWidth="1"/>
    <col min="11268" max="11268" width="65" style="49" customWidth="1"/>
    <col min="11269" max="11269" width="6.7109375" style="49" customWidth="1"/>
    <col min="11270" max="11270" width="8.42578125" style="49" customWidth="1"/>
    <col min="11271" max="11271" width="10" style="49" customWidth="1"/>
    <col min="11272" max="11272" width="15.7109375" style="49" customWidth="1"/>
    <col min="11273" max="11273" width="18.140625" style="49" customWidth="1"/>
    <col min="11274" max="11274" width="16.42578125" style="49" customWidth="1"/>
    <col min="11275" max="11275" width="9" style="49"/>
    <col min="11276" max="11276" width="10.7109375" style="49" bestFit="1" customWidth="1"/>
    <col min="11277" max="11277" width="14" style="49" bestFit="1" customWidth="1"/>
    <col min="11278" max="11278" width="10" style="49" bestFit="1" customWidth="1"/>
    <col min="11279" max="11279" width="10.28515625" style="49" bestFit="1" customWidth="1"/>
    <col min="11280" max="11280" width="15.85546875" style="49" customWidth="1"/>
    <col min="11281" max="11281" width="17" style="49" customWidth="1"/>
    <col min="11282" max="11282" width="17.42578125" style="49" customWidth="1"/>
    <col min="11283" max="11283" width="10.140625" style="49" bestFit="1" customWidth="1"/>
    <col min="11284" max="11520" width="9" style="49"/>
    <col min="11521" max="11521" width="4.140625" style="49" customWidth="1"/>
    <col min="11522" max="11522" width="4.28515625" style="49" customWidth="1"/>
    <col min="11523" max="11523" width="13.5703125" style="49" customWidth="1"/>
    <col min="11524" max="11524" width="65" style="49" customWidth="1"/>
    <col min="11525" max="11525" width="6.7109375" style="49" customWidth="1"/>
    <col min="11526" max="11526" width="8.42578125" style="49" customWidth="1"/>
    <col min="11527" max="11527" width="10" style="49" customWidth="1"/>
    <col min="11528" max="11528" width="15.7109375" style="49" customWidth="1"/>
    <col min="11529" max="11529" width="18.140625" style="49" customWidth="1"/>
    <col min="11530" max="11530" width="16.42578125" style="49" customWidth="1"/>
    <col min="11531" max="11531" width="9" style="49"/>
    <col min="11532" max="11532" width="10.7109375" style="49" bestFit="1" customWidth="1"/>
    <col min="11533" max="11533" width="14" style="49" bestFit="1" customWidth="1"/>
    <col min="11534" max="11534" width="10" style="49" bestFit="1" customWidth="1"/>
    <col min="11535" max="11535" width="10.28515625" style="49" bestFit="1" customWidth="1"/>
    <col min="11536" max="11536" width="15.85546875" style="49" customWidth="1"/>
    <col min="11537" max="11537" width="17" style="49" customWidth="1"/>
    <col min="11538" max="11538" width="17.42578125" style="49" customWidth="1"/>
    <col min="11539" max="11539" width="10.140625" style="49" bestFit="1" customWidth="1"/>
    <col min="11540" max="11776" width="9" style="49"/>
    <col min="11777" max="11777" width="4.140625" style="49" customWidth="1"/>
    <col min="11778" max="11778" width="4.28515625" style="49" customWidth="1"/>
    <col min="11779" max="11779" width="13.5703125" style="49" customWidth="1"/>
    <col min="11780" max="11780" width="65" style="49" customWidth="1"/>
    <col min="11781" max="11781" width="6.7109375" style="49" customWidth="1"/>
    <col min="11782" max="11782" width="8.42578125" style="49" customWidth="1"/>
    <col min="11783" max="11783" width="10" style="49" customWidth="1"/>
    <col min="11784" max="11784" width="15.7109375" style="49" customWidth="1"/>
    <col min="11785" max="11785" width="18.140625" style="49" customWidth="1"/>
    <col min="11786" max="11786" width="16.42578125" style="49" customWidth="1"/>
    <col min="11787" max="11787" width="9" style="49"/>
    <col min="11788" max="11788" width="10.7109375" style="49" bestFit="1" customWidth="1"/>
    <col min="11789" max="11789" width="14" style="49" bestFit="1" customWidth="1"/>
    <col min="11790" max="11790" width="10" style="49" bestFit="1" customWidth="1"/>
    <col min="11791" max="11791" width="10.28515625" style="49" bestFit="1" customWidth="1"/>
    <col min="11792" max="11792" width="15.85546875" style="49" customWidth="1"/>
    <col min="11793" max="11793" width="17" style="49" customWidth="1"/>
    <col min="11794" max="11794" width="17.42578125" style="49" customWidth="1"/>
    <col min="11795" max="11795" width="10.140625" style="49" bestFit="1" customWidth="1"/>
    <col min="11796" max="12032" width="9" style="49"/>
    <col min="12033" max="12033" width="4.140625" style="49" customWidth="1"/>
    <col min="12034" max="12034" width="4.28515625" style="49" customWidth="1"/>
    <col min="12035" max="12035" width="13.5703125" style="49" customWidth="1"/>
    <col min="12036" max="12036" width="65" style="49" customWidth="1"/>
    <col min="12037" max="12037" width="6.7109375" style="49" customWidth="1"/>
    <col min="12038" max="12038" width="8.42578125" style="49" customWidth="1"/>
    <col min="12039" max="12039" width="10" style="49" customWidth="1"/>
    <col min="12040" max="12040" width="15.7109375" style="49" customWidth="1"/>
    <col min="12041" max="12041" width="18.140625" style="49" customWidth="1"/>
    <col min="12042" max="12042" width="16.42578125" style="49" customWidth="1"/>
    <col min="12043" max="12043" width="9" style="49"/>
    <col min="12044" max="12044" width="10.7109375" style="49" bestFit="1" customWidth="1"/>
    <col min="12045" max="12045" width="14" style="49" bestFit="1" customWidth="1"/>
    <col min="12046" max="12046" width="10" style="49" bestFit="1" customWidth="1"/>
    <col min="12047" max="12047" width="10.28515625" style="49" bestFit="1" customWidth="1"/>
    <col min="12048" max="12048" width="15.85546875" style="49" customWidth="1"/>
    <col min="12049" max="12049" width="17" style="49" customWidth="1"/>
    <col min="12050" max="12050" width="17.42578125" style="49" customWidth="1"/>
    <col min="12051" max="12051" width="10.140625" style="49" bestFit="1" customWidth="1"/>
    <col min="12052" max="12288" width="9" style="49"/>
    <col min="12289" max="12289" width="4.140625" style="49" customWidth="1"/>
    <col min="12290" max="12290" width="4.28515625" style="49" customWidth="1"/>
    <col min="12291" max="12291" width="13.5703125" style="49" customWidth="1"/>
    <col min="12292" max="12292" width="65" style="49" customWidth="1"/>
    <col min="12293" max="12293" width="6.7109375" style="49" customWidth="1"/>
    <col min="12294" max="12294" width="8.42578125" style="49" customWidth="1"/>
    <col min="12295" max="12295" width="10" style="49" customWidth="1"/>
    <col min="12296" max="12296" width="15.7109375" style="49" customWidth="1"/>
    <col min="12297" max="12297" width="18.140625" style="49" customWidth="1"/>
    <col min="12298" max="12298" width="16.42578125" style="49" customWidth="1"/>
    <col min="12299" max="12299" width="9" style="49"/>
    <col min="12300" max="12300" width="10.7109375" style="49" bestFit="1" customWidth="1"/>
    <col min="12301" max="12301" width="14" style="49" bestFit="1" customWidth="1"/>
    <col min="12302" max="12302" width="10" style="49" bestFit="1" customWidth="1"/>
    <col min="12303" max="12303" width="10.28515625" style="49" bestFit="1" customWidth="1"/>
    <col min="12304" max="12304" width="15.85546875" style="49" customWidth="1"/>
    <col min="12305" max="12305" width="17" style="49" customWidth="1"/>
    <col min="12306" max="12306" width="17.42578125" style="49" customWidth="1"/>
    <col min="12307" max="12307" width="10.140625" style="49" bestFit="1" customWidth="1"/>
    <col min="12308" max="12544" width="9" style="49"/>
    <col min="12545" max="12545" width="4.140625" style="49" customWidth="1"/>
    <col min="12546" max="12546" width="4.28515625" style="49" customWidth="1"/>
    <col min="12547" max="12547" width="13.5703125" style="49" customWidth="1"/>
    <col min="12548" max="12548" width="65" style="49" customWidth="1"/>
    <col min="12549" max="12549" width="6.7109375" style="49" customWidth="1"/>
    <col min="12550" max="12550" width="8.42578125" style="49" customWidth="1"/>
    <col min="12551" max="12551" width="10" style="49" customWidth="1"/>
    <col min="12552" max="12552" width="15.7109375" style="49" customWidth="1"/>
    <col min="12553" max="12553" width="18.140625" style="49" customWidth="1"/>
    <col min="12554" max="12554" width="16.42578125" style="49" customWidth="1"/>
    <col min="12555" max="12555" width="9" style="49"/>
    <col min="12556" max="12556" width="10.7109375" style="49" bestFit="1" customWidth="1"/>
    <col min="12557" max="12557" width="14" style="49" bestFit="1" customWidth="1"/>
    <col min="12558" max="12558" width="10" style="49" bestFit="1" customWidth="1"/>
    <col min="12559" max="12559" width="10.28515625" style="49" bestFit="1" customWidth="1"/>
    <col min="12560" max="12560" width="15.85546875" style="49" customWidth="1"/>
    <col min="12561" max="12561" width="17" style="49" customWidth="1"/>
    <col min="12562" max="12562" width="17.42578125" style="49" customWidth="1"/>
    <col min="12563" max="12563" width="10.140625" style="49" bestFit="1" customWidth="1"/>
    <col min="12564" max="12800" width="9" style="49"/>
    <col min="12801" max="12801" width="4.140625" style="49" customWidth="1"/>
    <col min="12802" max="12802" width="4.28515625" style="49" customWidth="1"/>
    <col min="12803" max="12803" width="13.5703125" style="49" customWidth="1"/>
    <col min="12804" max="12804" width="65" style="49" customWidth="1"/>
    <col min="12805" max="12805" width="6.7109375" style="49" customWidth="1"/>
    <col min="12806" max="12806" width="8.42578125" style="49" customWidth="1"/>
    <col min="12807" max="12807" width="10" style="49" customWidth="1"/>
    <col min="12808" max="12808" width="15.7109375" style="49" customWidth="1"/>
    <col min="12809" max="12809" width="18.140625" style="49" customWidth="1"/>
    <col min="12810" max="12810" width="16.42578125" style="49" customWidth="1"/>
    <col min="12811" max="12811" width="9" style="49"/>
    <col min="12812" max="12812" width="10.7109375" style="49" bestFit="1" customWidth="1"/>
    <col min="12813" max="12813" width="14" style="49" bestFit="1" customWidth="1"/>
    <col min="12814" max="12814" width="10" style="49" bestFit="1" customWidth="1"/>
    <col min="12815" max="12815" width="10.28515625" style="49" bestFit="1" customWidth="1"/>
    <col min="12816" max="12816" width="15.85546875" style="49" customWidth="1"/>
    <col min="12817" max="12817" width="17" style="49" customWidth="1"/>
    <col min="12818" max="12818" width="17.42578125" style="49" customWidth="1"/>
    <col min="12819" max="12819" width="10.140625" style="49" bestFit="1" customWidth="1"/>
    <col min="12820" max="13056" width="9" style="49"/>
    <col min="13057" max="13057" width="4.140625" style="49" customWidth="1"/>
    <col min="13058" max="13058" width="4.28515625" style="49" customWidth="1"/>
    <col min="13059" max="13059" width="13.5703125" style="49" customWidth="1"/>
    <col min="13060" max="13060" width="65" style="49" customWidth="1"/>
    <col min="13061" max="13061" width="6.7109375" style="49" customWidth="1"/>
    <col min="13062" max="13062" width="8.42578125" style="49" customWidth="1"/>
    <col min="13063" max="13063" width="10" style="49" customWidth="1"/>
    <col min="13064" max="13064" width="15.7109375" style="49" customWidth="1"/>
    <col min="13065" max="13065" width="18.140625" style="49" customWidth="1"/>
    <col min="13066" max="13066" width="16.42578125" style="49" customWidth="1"/>
    <col min="13067" max="13067" width="9" style="49"/>
    <col min="13068" max="13068" width="10.7109375" style="49" bestFit="1" customWidth="1"/>
    <col min="13069" max="13069" width="14" style="49" bestFit="1" customWidth="1"/>
    <col min="13070" max="13070" width="10" style="49" bestFit="1" customWidth="1"/>
    <col min="13071" max="13071" width="10.28515625" style="49" bestFit="1" customWidth="1"/>
    <col min="13072" max="13072" width="15.85546875" style="49" customWidth="1"/>
    <col min="13073" max="13073" width="17" style="49" customWidth="1"/>
    <col min="13074" max="13074" width="17.42578125" style="49" customWidth="1"/>
    <col min="13075" max="13075" width="10.140625" style="49" bestFit="1" customWidth="1"/>
    <col min="13076" max="13312" width="9" style="49"/>
    <col min="13313" max="13313" width="4.140625" style="49" customWidth="1"/>
    <col min="13314" max="13314" width="4.28515625" style="49" customWidth="1"/>
    <col min="13315" max="13315" width="13.5703125" style="49" customWidth="1"/>
    <col min="13316" max="13316" width="65" style="49" customWidth="1"/>
    <col min="13317" max="13317" width="6.7109375" style="49" customWidth="1"/>
    <col min="13318" max="13318" width="8.42578125" style="49" customWidth="1"/>
    <col min="13319" max="13319" width="10" style="49" customWidth="1"/>
    <col min="13320" max="13320" width="15.7109375" style="49" customWidth="1"/>
    <col min="13321" max="13321" width="18.140625" style="49" customWidth="1"/>
    <col min="13322" max="13322" width="16.42578125" style="49" customWidth="1"/>
    <col min="13323" max="13323" width="9" style="49"/>
    <col min="13324" max="13324" width="10.7109375" style="49" bestFit="1" customWidth="1"/>
    <col min="13325" max="13325" width="14" style="49" bestFit="1" customWidth="1"/>
    <col min="13326" max="13326" width="10" style="49" bestFit="1" customWidth="1"/>
    <col min="13327" max="13327" width="10.28515625" style="49" bestFit="1" customWidth="1"/>
    <col min="13328" max="13328" width="15.85546875" style="49" customWidth="1"/>
    <col min="13329" max="13329" width="17" style="49" customWidth="1"/>
    <col min="13330" max="13330" width="17.42578125" style="49" customWidth="1"/>
    <col min="13331" max="13331" width="10.140625" style="49" bestFit="1" customWidth="1"/>
    <col min="13332" max="13568" width="9" style="49"/>
    <col min="13569" max="13569" width="4.140625" style="49" customWidth="1"/>
    <col min="13570" max="13570" width="4.28515625" style="49" customWidth="1"/>
    <col min="13571" max="13571" width="13.5703125" style="49" customWidth="1"/>
    <col min="13572" max="13572" width="65" style="49" customWidth="1"/>
    <col min="13573" max="13573" width="6.7109375" style="49" customWidth="1"/>
    <col min="13574" max="13574" width="8.42578125" style="49" customWidth="1"/>
    <col min="13575" max="13575" width="10" style="49" customWidth="1"/>
    <col min="13576" max="13576" width="15.7109375" style="49" customWidth="1"/>
    <col min="13577" max="13577" width="18.140625" style="49" customWidth="1"/>
    <col min="13578" max="13578" width="16.42578125" style="49" customWidth="1"/>
    <col min="13579" max="13579" width="9" style="49"/>
    <col min="13580" max="13580" width="10.7109375" style="49" bestFit="1" customWidth="1"/>
    <col min="13581" max="13581" width="14" style="49" bestFit="1" customWidth="1"/>
    <col min="13582" max="13582" width="10" style="49" bestFit="1" customWidth="1"/>
    <col min="13583" max="13583" width="10.28515625" style="49" bestFit="1" customWidth="1"/>
    <col min="13584" max="13584" width="15.85546875" style="49" customWidth="1"/>
    <col min="13585" max="13585" width="17" style="49" customWidth="1"/>
    <col min="13586" max="13586" width="17.42578125" style="49" customWidth="1"/>
    <col min="13587" max="13587" width="10.140625" style="49" bestFit="1" customWidth="1"/>
    <col min="13588" max="13824" width="9" style="49"/>
    <col min="13825" max="13825" width="4.140625" style="49" customWidth="1"/>
    <col min="13826" max="13826" width="4.28515625" style="49" customWidth="1"/>
    <col min="13827" max="13827" width="13.5703125" style="49" customWidth="1"/>
    <col min="13828" max="13828" width="65" style="49" customWidth="1"/>
    <col min="13829" max="13829" width="6.7109375" style="49" customWidth="1"/>
    <col min="13830" max="13830" width="8.42578125" style="49" customWidth="1"/>
    <col min="13831" max="13831" width="10" style="49" customWidth="1"/>
    <col min="13832" max="13832" width="15.7109375" style="49" customWidth="1"/>
    <col min="13833" max="13833" width="18.140625" style="49" customWidth="1"/>
    <col min="13834" max="13834" width="16.42578125" style="49" customWidth="1"/>
    <col min="13835" max="13835" width="9" style="49"/>
    <col min="13836" max="13836" width="10.7109375" style="49" bestFit="1" customWidth="1"/>
    <col min="13837" max="13837" width="14" style="49" bestFit="1" customWidth="1"/>
    <col min="13838" max="13838" width="10" style="49" bestFit="1" customWidth="1"/>
    <col min="13839" max="13839" width="10.28515625" style="49" bestFit="1" customWidth="1"/>
    <col min="13840" max="13840" width="15.85546875" style="49" customWidth="1"/>
    <col min="13841" max="13841" width="17" style="49" customWidth="1"/>
    <col min="13842" max="13842" width="17.42578125" style="49" customWidth="1"/>
    <col min="13843" max="13843" width="10.140625" style="49" bestFit="1" customWidth="1"/>
    <col min="13844" max="14080" width="9" style="49"/>
    <col min="14081" max="14081" width="4.140625" style="49" customWidth="1"/>
    <col min="14082" max="14082" width="4.28515625" style="49" customWidth="1"/>
    <col min="14083" max="14083" width="13.5703125" style="49" customWidth="1"/>
    <col min="14084" max="14084" width="65" style="49" customWidth="1"/>
    <col min="14085" max="14085" width="6.7109375" style="49" customWidth="1"/>
    <col min="14086" max="14086" width="8.42578125" style="49" customWidth="1"/>
    <col min="14087" max="14087" width="10" style="49" customWidth="1"/>
    <col min="14088" max="14088" width="15.7109375" style="49" customWidth="1"/>
    <col min="14089" max="14089" width="18.140625" style="49" customWidth="1"/>
    <col min="14090" max="14090" width="16.42578125" style="49" customWidth="1"/>
    <col min="14091" max="14091" width="9" style="49"/>
    <col min="14092" max="14092" width="10.7109375" style="49" bestFit="1" customWidth="1"/>
    <col min="14093" max="14093" width="14" style="49" bestFit="1" customWidth="1"/>
    <col min="14094" max="14094" width="10" style="49" bestFit="1" customWidth="1"/>
    <col min="14095" max="14095" width="10.28515625" style="49" bestFit="1" customWidth="1"/>
    <col min="14096" max="14096" width="15.85546875" style="49" customWidth="1"/>
    <col min="14097" max="14097" width="17" style="49" customWidth="1"/>
    <col min="14098" max="14098" width="17.42578125" style="49" customWidth="1"/>
    <col min="14099" max="14099" width="10.140625" style="49" bestFit="1" customWidth="1"/>
    <col min="14100" max="14336" width="9" style="49"/>
    <col min="14337" max="14337" width="4.140625" style="49" customWidth="1"/>
    <col min="14338" max="14338" width="4.28515625" style="49" customWidth="1"/>
    <col min="14339" max="14339" width="13.5703125" style="49" customWidth="1"/>
    <col min="14340" max="14340" width="65" style="49" customWidth="1"/>
    <col min="14341" max="14341" width="6.7109375" style="49" customWidth="1"/>
    <col min="14342" max="14342" width="8.42578125" style="49" customWidth="1"/>
    <col min="14343" max="14343" width="10" style="49" customWidth="1"/>
    <col min="14344" max="14344" width="15.7109375" style="49" customWidth="1"/>
    <col min="14345" max="14345" width="18.140625" style="49" customWidth="1"/>
    <col min="14346" max="14346" width="16.42578125" style="49" customWidth="1"/>
    <col min="14347" max="14347" width="9" style="49"/>
    <col min="14348" max="14348" width="10.7109375" style="49" bestFit="1" customWidth="1"/>
    <col min="14349" max="14349" width="14" style="49" bestFit="1" customWidth="1"/>
    <col min="14350" max="14350" width="10" style="49" bestFit="1" customWidth="1"/>
    <col min="14351" max="14351" width="10.28515625" style="49" bestFit="1" customWidth="1"/>
    <col min="14352" max="14352" width="15.85546875" style="49" customWidth="1"/>
    <col min="14353" max="14353" width="17" style="49" customWidth="1"/>
    <col min="14354" max="14354" width="17.42578125" style="49" customWidth="1"/>
    <col min="14355" max="14355" width="10.140625" style="49" bestFit="1" customWidth="1"/>
    <col min="14356" max="14592" width="9" style="49"/>
    <col min="14593" max="14593" width="4.140625" style="49" customWidth="1"/>
    <col min="14594" max="14594" width="4.28515625" style="49" customWidth="1"/>
    <col min="14595" max="14595" width="13.5703125" style="49" customWidth="1"/>
    <col min="14596" max="14596" width="65" style="49" customWidth="1"/>
    <col min="14597" max="14597" width="6.7109375" style="49" customWidth="1"/>
    <col min="14598" max="14598" width="8.42578125" style="49" customWidth="1"/>
    <col min="14599" max="14599" width="10" style="49" customWidth="1"/>
    <col min="14600" max="14600" width="15.7109375" style="49" customWidth="1"/>
    <col min="14601" max="14601" width="18.140625" style="49" customWidth="1"/>
    <col min="14602" max="14602" width="16.42578125" style="49" customWidth="1"/>
    <col min="14603" max="14603" width="9" style="49"/>
    <col min="14604" max="14604" width="10.7109375" style="49" bestFit="1" customWidth="1"/>
    <col min="14605" max="14605" width="14" style="49" bestFit="1" customWidth="1"/>
    <col min="14606" max="14606" width="10" style="49" bestFit="1" customWidth="1"/>
    <col min="14607" max="14607" width="10.28515625" style="49" bestFit="1" customWidth="1"/>
    <col min="14608" max="14608" width="15.85546875" style="49" customWidth="1"/>
    <col min="14609" max="14609" width="17" style="49" customWidth="1"/>
    <col min="14610" max="14610" width="17.42578125" style="49" customWidth="1"/>
    <col min="14611" max="14611" width="10.140625" style="49" bestFit="1" customWidth="1"/>
    <col min="14612" max="14848" width="9" style="49"/>
    <col min="14849" max="14849" width="4.140625" style="49" customWidth="1"/>
    <col min="14850" max="14850" width="4.28515625" style="49" customWidth="1"/>
    <col min="14851" max="14851" width="13.5703125" style="49" customWidth="1"/>
    <col min="14852" max="14852" width="65" style="49" customWidth="1"/>
    <col min="14853" max="14853" width="6.7109375" style="49" customWidth="1"/>
    <col min="14854" max="14854" width="8.42578125" style="49" customWidth="1"/>
    <col min="14855" max="14855" width="10" style="49" customWidth="1"/>
    <col min="14856" max="14856" width="15.7109375" style="49" customWidth="1"/>
    <col min="14857" max="14857" width="18.140625" style="49" customWidth="1"/>
    <col min="14858" max="14858" width="16.42578125" style="49" customWidth="1"/>
    <col min="14859" max="14859" width="9" style="49"/>
    <col min="14860" max="14860" width="10.7109375" style="49" bestFit="1" customWidth="1"/>
    <col min="14861" max="14861" width="14" style="49" bestFit="1" customWidth="1"/>
    <col min="14862" max="14862" width="10" style="49" bestFit="1" customWidth="1"/>
    <col min="14863" max="14863" width="10.28515625" style="49" bestFit="1" customWidth="1"/>
    <col min="14864" max="14864" width="15.85546875" style="49" customWidth="1"/>
    <col min="14865" max="14865" width="17" style="49" customWidth="1"/>
    <col min="14866" max="14866" width="17.42578125" style="49" customWidth="1"/>
    <col min="14867" max="14867" width="10.140625" style="49" bestFit="1" customWidth="1"/>
    <col min="14868" max="15104" width="9" style="49"/>
    <col min="15105" max="15105" width="4.140625" style="49" customWidth="1"/>
    <col min="15106" max="15106" width="4.28515625" style="49" customWidth="1"/>
    <col min="15107" max="15107" width="13.5703125" style="49" customWidth="1"/>
    <col min="15108" max="15108" width="65" style="49" customWidth="1"/>
    <col min="15109" max="15109" width="6.7109375" style="49" customWidth="1"/>
    <col min="15110" max="15110" width="8.42578125" style="49" customWidth="1"/>
    <col min="15111" max="15111" width="10" style="49" customWidth="1"/>
    <col min="15112" max="15112" width="15.7109375" style="49" customWidth="1"/>
    <col min="15113" max="15113" width="18.140625" style="49" customWidth="1"/>
    <col min="15114" max="15114" width="16.42578125" style="49" customWidth="1"/>
    <col min="15115" max="15115" width="9" style="49"/>
    <col min="15116" max="15116" width="10.7109375" style="49" bestFit="1" customWidth="1"/>
    <col min="15117" max="15117" width="14" style="49" bestFit="1" customWidth="1"/>
    <col min="15118" max="15118" width="10" style="49" bestFit="1" customWidth="1"/>
    <col min="15119" max="15119" width="10.28515625" style="49" bestFit="1" customWidth="1"/>
    <col min="15120" max="15120" width="15.85546875" style="49" customWidth="1"/>
    <col min="15121" max="15121" width="17" style="49" customWidth="1"/>
    <col min="15122" max="15122" width="17.42578125" style="49" customWidth="1"/>
    <col min="15123" max="15123" width="10.140625" style="49" bestFit="1" customWidth="1"/>
    <col min="15124" max="15360" width="9" style="49"/>
    <col min="15361" max="15361" width="4.140625" style="49" customWidth="1"/>
    <col min="15362" max="15362" width="4.28515625" style="49" customWidth="1"/>
    <col min="15363" max="15363" width="13.5703125" style="49" customWidth="1"/>
    <col min="15364" max="15364" width="65" style="49" customWidth="1"/>
    <col min="15365" max="15365" width="6.7109375" style="49" customWidth="1"/>
    <col min="15366" max="15366" width="8.42578125" style="49" customWidth="1"/>
    <col min="15367" max="15367" width="10" style="49" customWidth="1"/>
    <col min="15368" max="15368" width="15.7109375" style="49" customWidth="1"/>
    <col min="15369" max="15369" width="18.140625" style="49" customWidth="1"/>
    <col min="15370" max="15370" width="16.42578125" style="49" customWidth="1"/>
    <col min="15371" max="15371" width="9" style="49"/>
    <col min="15372" max="15372" width="10.7109375" style="49" bestFit="1" customWidth="1"/>
    <col min="15373" max="15373" width="14" style="49" bestFit="1" customWidth="1"/>
    <col min="15374" max="15374" width="10" style="49" bestFit="1" customWidth="1"/>
    <col min="15375" max="15375" width="10.28515625" style="49" bestFit="1" customWidth="1"/>
    <col min="15376" max="15376" width="15.85546875" style="49" customWidth="1"/>
    <col min="15377" max="15377" width="17" style="49" customWidth="1"/>
    <col min="15378" max="15378" width="17.42578125" style="49" customWidth="1"/>
    <col min="15379" max="15379" width="10.140625" style="49" bestFit="1" customWidth="1"/>
    <col min="15380" max="15616" width="9" style="49"/>
    <col min="15617" max="15617" width="4.140625" style="49" customWidth="1"/>
    <col min="15618" max="15618" width="4.28515625" style="49" customWidth="1"/>
    <col min="15619" max="15619" width="13.5703125" style="49" customWidth="1"/>
    <col min="15620" max="15620" width="65" style="49" customWidth="1"/>
    <col min="15621" max="15621" width="6.7109375" style="49" customWidth="1"/>
    <col min="15622" max="15622" width="8.42578125" style="49" customWidth="1"/>
    <col min="15623" max="15623" width="10" style="49" customWidth="1"/>
    <col min="15624" max="15624" width="15.7109375" style="49" customWidth="1"/>
    <col min="15625" max="15625" width="18.140625" style="49" customWidth="1"/>
    <col min="15626" max="15626" width="16.42578125" style="49" customWidth="1"/>
    <col min="15627" max="15627" width="9" style="49"/>
    <col min="15628" max="15628" width="10.7109375" style="49" bestFit="1" customWidth="1"/>
    <col min="15629" max="15629" width="14" style="49" bestFit="1" customWidth="1"/>
    <col min="15630" max="15630" width="10" style="49" bestFit="1" customWidth="1"/>
    <col min="15631" max="15631" width="10.28515625" style="49" bestFit="1" customWidth="1"/>
    <col min="15632" max="15632" width="15.85546875" style="49" customWidth="1"/>
    <col min="15633" max="15633" width="17" style="49" customWidth="1"/>
    <col min="15634" max="15634" width="17.42578125" style="49" customWidth="1"/>
    <col min="15635" max="15635" width="10.140625" style="49" bestFit="1" customWidth="1"/>
    <col min="15636" max="15872" width="9" style="49"/>
    <col min="15873" max="15873" width="4.140625" style="49" customWidth="1"/>
    <col min="15874" max="15874" width="4.28515625" style="49" customWidth="1"/>
    <col min="15875" max="15875" width="13.5703125" style="49" customWidth="1"/>
    <col min="15876" max="15876" width="65" style="49" customWidth="1"/>
    <col min="15877" max="15877" width="6.7109375" style="49" customWidth="1"/>
    <col min="15878" max="15878" width="8.42578125" style="49" customWidth="1"/>
    <col min="15879" max="15879" width="10" style="49" customWidth="1"/>
    <col min="15880" max="15880" width="15.7109375" style="49" customWidth="1"/>
    <col min="15881" max="15881" width="18.140625" style="49" customWidth="1"/>
    <col min="15882" max="15882" width="16.42578125" style="49" customWidth="1"/>
    <col min="15883" max="15883" width="9" style="49"/>
    <col min="15884" max="15884" width="10.7109375" style="49" bestFit="1" customWidth="1"/>
    <col min="15885" max="15885" width="14" style="49" bestFit="1" customWidth="1"/>
    <col min="15886" max="15886" width="10" style="49" bestFit="1" customWidth="1"/>
    <col min="15887" max="15887" width="10.28515625" style="49" bestFit="1" customWidth="1"/>
    <col min="15888" max="15888" width="15.85546875" style="49" customWidth="1"/>
    <col min="15889" max="15889" width="17" style="49" customWidth="1"/>
    <col min="15890" max="15890" width="17.42578125" style="49" customWidth="1"/>
    <col min="15891" max="15891" width="10.140625" style="49" bestFit="1" customWidth="1"/>
    <col min="15892" max="16128" width="9" style="49"/>
    <col min="16129" max="16129" width="4.140625" style="49" customWidth="1"/>
    <col min="16130" max="16130" width="4.28515625" style="49" customWidth="1"/>
    <col min="16131" max="16131" width="13.5703125" style="49" customWidth="1"/>
    <col min="16132" max="16132" width="65" style="49" customWidth="1"/>
    <col min="16133" max="16133" width="6.7109375" style="49" customWidth="1"/>
    <col min="16134" max="16134" width="8.42578125" style="49" customWidth="1"/>
    <col min="16135" max="16135" width="10" style="49" customWidth="1"/>
    <col min="16136" max="16136" width="15.7109375" style="49" customWidth="1"/>
    <col min="16137" max="16137" width="18.140625" style="49" customWidth="1"/>
    <col min="16138" max="16138" width="16.42578125" style="49" customWidth="1"/>
    <col min="16139" max="16139" width="9" style="49"/>
    <col min="16140" max="16140" width="10.7109375" style="49" bestFit="1" customWidth="1"/>
    <col min="16141" max="16141" width="14" style="49" bestFit="1" customWidth="1"/>
    <col min="16142" max="16142" width="10" style="49" bestFit="1" customWidth="1"/>
    <col min="16143" max="16143" width="10.28515625" style="49" bestFit="1" customWidth="1"/>
    <col min="16144" max="16144" width="15.85546875" style="49" customWidth="1"/>
    <col min="16145" max="16145" width="17" style="49" customWidth="1"/>
    <col min="16146" max="16146" width="17.42578125" style="49" customWidth="1"/>
    <col min="16147" max="16147" width="10.140625" style="49" bestFit="1" customWidth="1"/>
    <col min="16148" max="16384" width="9" style="49"/>
  </cols>
  <sheetData>
    <row r="1" spans="1:256" s="5" customFormat="1" ht="20.25" customHeight="1">
      <c r="A1" s="1" t="s">
        <v>173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</row>
    <row r="2" spans="1:256" s="7" customFormat="1" ht="13.5" customHeight="1">
      <c r="A2" s="194" t="s">
        <v>0</v>
      </c>
      <c r="B2" s="195"/>
      <c r="C2" s="195"/>
      <c r="D2" s="195"/>
      <c r="E2" s="195"/>
      <c r="F2" s="195"/>
      <c r="G2" s="195"/>
      <c r="H2" s="195"/>
      <c r="I2" s="19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</row>
    <row r="3" spans="1:256" s="7" customFormat="1" ht="13.5" customHeight="1">
      <c r="A3" s="200" t="s">
        <v>169</v>
      </c>
      <c r="B3" s="201"/>
      <c r="C3" s="201"/>
      <c r="D3" s="201"/>
      <c r="E3" s="9"/>
      <c r="F3" s="2"/>
      <c r="G3" s="2"/>
      <c r="H3" s="3"/>
      <c r="I3" s="3"/>
      <c r="J3" s="9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</row>
    <row r="4" spans="1:256" s="7" customFormat="1" ht="13.5" customHeight="1">
      <c r="A4" s="8" t="s">
        <v>164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</row>
    <row r="5" spans="1:256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</row>
    <row r="6" spans="1:256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</row>
    <row r="7" spans="1:256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</row>
    <row r="8" spans="1:256" s="15" customFormat="1" ht="21" customHeight="1">
      <c r="A8" s="94"/>
      <c r="B8" s="95"/>
      <c r="C8" s="95" t="s">
        <v>38</v>
      </c>
      <c r="D8" s="95" t="s">
        <v>39</v>
      </c>
      <c r="E8" s="95"/>
      <c r="F8" s="96"/>
      <c r="G8" s="97"/>
      <c r="H8" s="97">
        <f>H9</f>
        <v>0</v>
      </c>
      <c r="I8" s="98"/>
      <c r="J8" s="14"/>
      <c r="K8" s="99"/>
      <c r="L8" s="14"/>
      <c r="M8" s="14"/>
      <c r="N8" s="14"/>
      <c r="O8" s="14"/>
      <c r="P8" s="14"/>
      <c r="Q8" s="100"/>
      <c r="R8" s="14"/>
      <c r="S8" s="100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</row>
    <row r="9" spans="1:256" s="108" customFormat="1" ht="13.5" customHeight="1">
      <c r="A9" s="101"/>
      <c r="B9" s="102"/>
      <c r="C9" s="102" t="s">
        <v>40</v>
      </c>
      <c r="D9" s="102" t="s">
        <v>41</v>
      </c>
      <c r="E9" s="102"/>
      <c r="F9" s="103"/>
      <c r="G9" s="104"/>
      <c r="H9" s="104">
        <f>SUM(H10:H11)</f>
        <v>0</v>
      </c>
      <c r="I9" s="105"/>
      <c r="J9" s="106"/>
      <c r="K9" s="107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106"/>
      <c r="DF9" s="106"/>
      <c r="DG9" s="106"/>
      <c r="DH9" s="106"/>
      <c r="DI9" s="106"/>
      <c r="DJ9" s="106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B9" s="106"/>
      <c r="EC9" s="106"/>
      <c r="ED9" s="106"/>
      <c r="EE9" s="106"/>
      <c r="EF9" s="106"/>
      <c r="EG9" s="106"/>
      <c r="EH9" s="106"/>
      <c r="EI9" s="106"/>
      <c r="EJ9" s="106"/>
      <c r="EK9" s="106"/>
      <c r="EL9" s="106"/>
      <c r="EM9" s="106"/>
      <c r="EN9" s="106"/>
      <c r="EO9" s="106"/>
      <c r="EP9" s="106"/>
      <c r="EQ9" s="106"/>
      <c r="ER9" s="106"/>
      <c r="ES9" s="106"/>
      <c r="ET9" s="106"/>
      <c r="EU9" s="106"/>
      <c r="EV9" s="106"/>
      <c r="EW9" s="106"/>
      <c r="EX9" s="106"/>
      <c r="EY9" s="106"/>
      <c r="EZ9" s="106"/>
      <c r="FA9" s="106"/>
      <c r="FB9" s="106"/>
      <c r="FC9" s="106"/>
      <c r="FD9" s="106"/>
      <c r="FE9" s="106"/>
      <c r="FF9" s="106"/>
      <c r="FG9" s="106"/>
      <c r="FH9" s="106"/>
      <c r="FI9" s="106"/>
      <c r="FJ9" s="106"/>
      <c r="FK9" s="106"/>
      <c r="FL9" s="106"/>
      <c r="FM9" s="106"/>
      <c r="FN9" s="106"/>
      <c r="FO9" s="106"/>
      <c r="FP9" s="106"/>
      <c r="FQ9" s="106"/>
      <c r="FR9" s="106"/>
      <c r="FS9" s="106"/>
      <c r="FT9" s="106"/>
      <c r="FU9" s="106"/>
      <c r="FV9" s="106"/>
      <c r="FW9" s="106"/>
      <c r="FX9" s="106"/>
      <c r="FY9" s="106"/>
      <c r="FZ9" s="106"/>
      <c r="GA9" s="106"/>
      <c r="GB9" s="106"/>
      <c r="GC9" s="106"/>
      <c r="GD9" s="106"/>
      <c r="GE9" s="106"/>
      <c r="GF9" s="106"/>
      <c r="GG9" s="106"/>
      <c r="GH9" s="106"/>
      <c r="GI9" s="106"/>
      <c r="GJ9" s="106"/>
      <c r="GK9" s="106"/>
      <c r="GL9" s="106"/>
      <c r="GM9" s="106"/>
      <c r="GN9" s="106"/>
      <c r="GO9" s="106"/>
      <c r="GP9" s="106"/>
      <c r="GQ9" s="106"/>
      <c r="GR9" s="106"/>
      <c r="GS9" s="106"/>
      <c r="GT9" s="106"/>
      <c r="GU9" s="106"/>
      <c r="GV9" s="106"/>
      <c r="GW9" s="106"/>
      <c r="GX9" s="106"/>
      <c r="GY9" s="106"/>
      <c r="GZ9" s="106"/>
      <c r="HA9" s="106"/>
      <c r="HB9" s="106"/>
      <c r="HC9" s="106"/>
      <c r="HD9" s="106"/>
      <c r="HE9" s="106"/>
      <c r="HF9" s="106"/>
      <c r="HG9" s="106"/>
      <c r="HH9" s="106"/>
      <c r="HI9" s="106"/>
      <c r="HJ9" s="106"/>
      <c r="HK9" s="106"/>
      <c r="HL9" s="106"/>
      <c r="HM9" s="106"/>
      <c r="HN9" s="106"/>
      <c r="HO9" s="106"/>
      <c r="HP9" s="106"/>
      <c r="HQ9" s="106"/>
      <c r="HR9" s="106"/>
      <c r="HS9" s="106"/>
      <c r="HT9" s="106"/>
      <c r="HU9" s="106"/>
      <c r="HV9" s="106"/>
      <c r="HW9" s="106"/>
      <c r="HX9" s="106"/>
      <c r="HY9" s="106"/>
      <c r="HZ9" s="106"/>
      <c r="IA9" s="106"/>
      <c r="IB9" s="106"/>
      <c r="IC9" s="106"/>
      <c r="ID9" s="106"/>
      <c r="IE9" s="106"/>
    </row>
    <row r="10" spans="1:256" s="3" customFormat="1" ht="27" customHeight="1">
      <c r="A10" s="24">
        <v>1</v>
      </c>
      <c r="B10" s="28" t="s">
        <v>42</v>
      </c>
      <c r="C10" s="25" t="s">
        <v>43</v>
      </c>
      <c r="D10" s="25" t="s">
        <v>44</v>
      </c>
      <c r="E10" s="25" t="s">
        <v>45</v>
      </c>
      <c r="F10" s="34">
        <f>F11</f>
        <v>1.7000000000000001E-2</v>
      </c>
      <c r="G10" s="109">
        <f>SUM(H12:H15)/F10</f>
        <v>0</v>
      </c>
      <c r="H10" s="26">
        <f>F10*G10</f>
        <v>0</v>
      </c>
      <c r="I10" s="110" t="s">
        <v>20</v>
      </c>
      <c r="J10" s="70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</row>
    <row r="11" spans="1:256" s="3" customFormat="1" ht="13.5" customHeight="1">
      <c r="A11" s="35"/>
      <c r="B11" s="36"/>
      <c r="C11" s="37"/>
      <c r="D11" s="30" t="s">
        <v>167</v>
      </c>
      <c r="E11" s="30"/>
      <c r="F11" s="71">
        <v>1.7000000000000001E-2</v>
      </c>
      <c r="G11" s="111"/>
      <c r="H11" s="72"/>
      <c r="I11" s="32"/>
      <c r="J11" s="29"/>
      <c r="K11" s="112"/>
      <c r="L11" s="112"/>
      <c r="M11" s="112"/>
      <c r="N11" s="112"/>
      <c r="O11" s="112"/>
      <c r="P11" s="112"/>
      <c r="Q11" s="29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</row>
    <row r="12" spans="1:256" s="3" customFormat="1" ht="27" customHeight="1">
      <c r="A12" s="73" t="s">
        <v>46</v>
      </c>
      <c r="B12" s="36"/>
      <c r="C12" s="37"/>
      <c r="D12" s="30" t="s">
        <v>47</v>
      </c>
      <c r="E12" s="30" t="s">
        <v>45</v>
      </c>
      <c r="F12" s="71">
        <f>F11</f>
        <v>1.7000000000000001E-2</v>
      </c>
      <c r="G12" s="113"/>
      <c r="H12" s="74">
        <f>F12*G12</f>
        <v>0</v>
      </c>
      <c r="I12" s="75"/>
      <c r="J12" s="114"/>
      <c r="K12" s="112"/>
      <c r="L12" s="112"/>
      <c r="M12" s="112"/>
      <c r="N12" s="112"/>
      <c r="O12" s="112"/>
      <c r="P12" s="112"/>
      <c r="Q12" s="11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s="3" customFormat="1" ht="13.5" customHeight="1">
      <c r="A13" s="73" t="s">
        <v>48</v>
      </c>
      <c r="B13" s="36"/>
      <c r="C13" s="37"/>
      <c r="D13" s="30" t="s">
        <v>49</v>
      </c>
      <c r="E13" s="30" t="s">
        <v>45</v>
      </c>
      <c r="F13" s="71">
        <f>F10</f>
        <v>1.7000000000000001E-2</v>
      </c>
      <c r="G13" s="113"/>
      <c r="H13" s="116">
        <f>F13*G13</f>
        <v>0</v>
      </c>
      <c r="I13" s="117"/>
      <c r="J13" s="115"/>
      <c r="K13" s="112"/>
      <c r="L13" s="112"/>
      <c r="M13" s="112"/>
      <c r="N13" s="112"/>
      <c r="O13" s="112"/>
      <c r="P13" s="112"/>
      <c r="Q13" s="29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</row>
    <row r="14" spans="1:256" s="3" customFormat="1" ht="27" customHeight="1">
      <c r="A14" s="73" t="s">
        <v>50</v>
      </c>
      <c r="B14" s="36"/>
      <c r="C14" s="37"/>
      <c r="D14" s="30" t="s">
        <v>51</v>
      </c>
      <c r="E14" s="30" t="s">
        <v>45</v>
      </c>
      <c r="F14" s="71">
        <f>9*F11</f>
        <v>0.15300000000000002</v>
      </c>
      <c r="G14" s="113"/>
      <c r="H14" s="116">
        <f>F14*G14</f>
        <v>0</v>
      </c>
      <c r="I14" s="117"/>
      <c r="J14" s="115"/>
      <c r="K14" s="112"/>
      <c r="L14" s="112"/>
      <c r="M14" s="112"/>
      <c r="N14" s="112"/>
      <c r="O14" s="112"/>
      <c r="P14" s="112"/>
      <c r="Q14" s="29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</row>
    <row r="15" spans="1:256" s="3" customFormat="1" ht="27" customHeight="1">
      <c r="A15" s="73" t="s">
        <v>52</v>
      </c>
      <c r="B15" s="36"/>
      <c r="C15" s="37"/>
      <c r="D15" s="30" t="s">
        <v>53</v>
      </c>
      <c r="E15" s="30" t="s">
        <v>45</v>
      </c>
      <c r="F15" s="71">
        <f>F13</f>
        <v>1.7000000000000001E-2</v>
      </c>
      <c r="G15" s="113"/>
      <c r="H15" s="116">
        <f>F15*G15</f>
        <v>0</v>
      </c>
      <c r="I15" s="33"/>
      <c r="J15" s="115"/>
      <c r="K15" s="112"/>
      <c r="L15" s="112"/>
      <c r="M15" s="112"/>
      <c r="N15" s="112"/>
      <c r="O15" s="112"/>
      <c r="P15" s="112"/>
      <c r="Q15" s="29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</row>
    <row r="16" spans="1:256" s="3" customFormat="1" ht="67.5" customHeight="1">
      <c r="A16" s="35"/>
      <c r="B16" s="36"/>
      <c r="C16" s="37"/>
      <c r="D16" s="189" t="s">
        <v>165</v>
      </c>
      <c r="E16" s="30"/>
      <c r="G16" s="76"/>
      <c r="H16" s="26"/>
      <c r="I16" s="33"/>
      <c r="J16" s="29"/>
      <c r="K16" s="112"/>
      <c r="L16" s="112"/>
      <c r="M16" s="112"/>
      <c r="N16" s="112"/>
      <c r="O16" s="112"/>
      <c r="P16" s="112"/>
      <c r="Q16" s="29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</row>
    <row r="17" spans="1:239" s="123" customFormat="1" ht="21" customHeight="1">
      <c r="A17" s="118"/>
      <c r="B17" s="119"/>
      <c r="C17" s="119" t="s">
        <v>17</v>
      </c>
      <c r="D17" s="119" t="s">
        <v>18</v>
      </c>
      <c r="E17" s="119"/>
      <c r="F17" s="120"/>
      <c r="G17" s="121"/>
      <c r="H17" s="121">
        <f>H18+H49+H59+H115</f>
        <v>0</v>
      </c>
      <c r="I17" s="122"/>
    </row>
    <row r="18" spans="1:239" s="15" customFormat="1" ht="13.5" customHeight="1">
      <c r="A18" s="18"/>
      <c r="B18" s="19"/>
      <c r="C18" s="77">
        <v>733</v>
      </c>
      <c r="D18" s="77" t="s">
        <v>54</v>
      </c>
      <c r="E18" s="78"/>
      <c r="F18" s="79"/>
      <c r="G18" s="80"/>
      <c r="H18" s="81">
        <f>SUM(H19:H48)</f>
        <v>0</v>
      </c>
      <c r="I18" s="20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</row>
    <row r="19" spans="1:239" s="125" customFormat="1" ht="13.5" customHeight="1">
      <c r="A19" s="24">
        <v>2</v>
      </c>
      <c r="B19" s="25">
        <v>731</v>
      </c>
      <c r="C19" s="25" t="s">
        <v>55</v>
      </c>
      <c r="D19" s="25" t="s">
        <v>56</v>
      </c>
      <c r="E19" s="25" t="s">
        <v>25</v>
      </c>
      <c r="F19" s="34">
        <f>SUM(F21:F24)</f>
        <v>56.870000000000005</v>
      </c>
      <c r="G19" s="26"/>
      <c r="H19" s="26">
        <f>F19*G19</f>
        <v>0</v>
      </c>
      <c r="I19" s="27" t="s">
        <v>20</v>
      </c>
      <c r="J19" s="6"/>
      <c r="K19" s="82"/>
      <c r="L19" s="6"/>
      <c r="M19" s="6"/>
      <c r="N19" s="6"/>
      <c r="O19" s="6"/>
      <c r="P19" s="6"/>
      <c r="Q19" s="6"/>
      <c r="R19" s="6"/>
      <c r="S19" s="124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</row>
    <row r="20" spans="1:239" s="125" customFormat="1" ht="39" customHeight="1">
      <c r="A20" s="24"/>
      <c r="B20" s="25"/>
      <c r="C20" s="25"/>
      <c r="D20" s="30" t="s">
        <v>57</v>
      </c>
      <c r="E20" s="83"/>
      <c r="F20" s="31"/>
      <c r="G20" s="26"/>
      <c r="H20" s="32"/>
      <c r="I20" s="126"/>
      <c r="J20" s="127"/>
      <c r="K20" s="128"/>
      <c r="L20" s="127"/>
      <c r="M20" s="127"/>
      <c r="N20" s="127"/>
      <c r="O20" s="127"/>
      <c r="P20" s="127"/>
      <c r="Q20" s="127"/>
      <c r="R20" s="127"/>
      <c r="S20" s="129"/>
      <c r="T20" s="127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</row>
    <row r="21" spans="1:239" s="125" customFormat="1" ht="13.5" customHeight="1">
      <c r="A21" s="24"/>
      <c r="B21" s="25"/>
      <c r="C21" s="25"/>
      <c r="D21" s="30" t="s">
        <v>58</v>
      </c>
      <c r="E21" s="83"/>
      <c r="F21" s="31">
        <f>(5.2)*1.1</f>
        <v>5.7200000000000006</v>
      </c>
      <c r="G21" s="26"/>
      <c r="H21" s="32"/>
      <c r="I21" s="32"/>
      <c r="J21" s="127"/>
      <c r="K21" s="128"/>
      <c r="L21" s="127"/>
      <c r="M21" s="127"/>
      <c r="N21" s="127"/>
      <c r="O21" s="127"/>
      <c r="P21" s="127"/>
      <c r="Q21" s="127"/>
      <c r="R21" s="127"/>
      <c r="S21" s="129"/>
      <c r="T21" s="127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</row>
    <row r="22" spans="1:239" s="125" customFormat="1" ht="13.5" customHeight="1">
      <c r="A22" s="24"/>
      <c r="B22" s="25"/>
      <c r="C22" s="25"/>
      <c r="D22" s="30" t="s">
        <v>59</v>
      </c>
      <c r="E22" s="83"/>
      <c r="F22" s="31">
        <f>(16.7)*1.1</f>
        <v>18.37</v>
      </c>
      <c r="G22" s="26"/>
      <c r="H22" s="32"/>
      <c r="I22" s="126"/>
      <c r="J22" s="127"/>
      <c r="K22" s="128"/>
      <c r="L22" s="127"/>
      <c r="M22" s="127"/>
      <c r="N22" s="127"/>
      <c r="O22" s="127"/>
      <c r="P22" s="127"/>
      <c r="Q22" s="127"/>
      <c r="R22" s="127"/>
      <c r="S22" s="129"/>
      <c r="T22" s="127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</row>
    <row r="23" spans="1:239" s="125" customFormat="1" ht="13.5" customHeight="1">
      <c r="A23" s="24"/>
      <c r="B23" s="25"/>
      <c r="C23" s="25"/>
      <c r="D23" s="30" t="s">
        <v>60</v>
      </c>
      <c r="E23" s="83"/>
      <c r="F23" s="31">
        <f>(15.6)*1.1</f>
        <v>17.16</v>
      </c>
      <c r="G23" s="26"/>
      <c r="H23" s="32"/>
      <c r="I23" s="126"/>
      <c r="J23" s="127"/>
      <c r="K23" s="128"/>
      <c r="L23" s="127"/>
      <c r="M23" s="127"/>
      <c r="N23" s="127"/>
      <c r="O23" s="127"/>
      <c r="P23" s="127"/>
      <c r="Q23" s="127"/>
      <c r="R23" s="127"/>
      <c r="S23" s="129"/>
      <c r="T23" s="127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</row>
    <row r="24" spans="1:239" s="125" customFormat="1" ht="13.5" customHeight="1">
      <c r="A24" s="24"/>
      <c r="B24" s="25"/>
      <c r="C24" s="25"/>
      <c r="D24" s="30" t="s">
        <v>61</v>
      </c>
      <c r="E24" s="83"/>
      <c r="F24" s="31">
        <f>(14.2)*1.1</f>
        <v>15.620000000000001</v>
      </c>
      <c r="G24" s="26"/>
      <c r="H24" s="32"/>
      <c r="I24" s="126"/>
      <c r="J24" s="127"/>
      <c r="K24" s="128"/>
      <c r="L24" s="127"/>
      <c r="M24" s="127"/>
      <c r="N24" s="127"/>
      <c r="O24" s="127"/>
      <c r="P24" s="127"/>
      <c r="Q24" s="127"/>
      <c r="R24" s="127"/>
      <c r="S24" s="129"/>
      <c r="T24" s="12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</row>
    <row r="25" spans="1:239" s="125" customFormat="1" ht="27.75" customHeight="1">
      <c r="A25" s="24"/>
      <c r="B25" s="25"/>
      <c r="C25" s="25"/>
      <c r="D25" s="30" t="s">
        <v>62</v>
      </c>
      <c r="E25" s="25"/>
      <c r="F25" s="34"/>
      <c r="G25" s="26"/>
      <c r="H25" s="26"/>
      <c r="I25" s="27"/>
      <c r="J25" s="130"/>
      <c r="K25" s="131"/>
      <c r="L25" s="132"/>
      <c r="M25" s="132"/>
      <c r="N25" s="6"/>
      <c r="O25" s="127"/>
      <c r="P25" s="6"/>
      <c r="Q25" s="6"/>
      <c r="R25" s="6"/>
      <c r="S25" s="124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</row>
    <row r="26" spans="1:239" s="125" customFormat="1" ht="13.5" customHeight="1">
      <c r="A26" s="24">
        <v>3</v>
      </c>
      <c r="B26" s="25">
        <v>731</v>
      </c>
      <c r="C26" s="25" t="s">
        <v>63</v>
      </c>
      <c r="D26" s="25" t="s">
        <v>64</v>
      </c>
      <c r="E26" s="25" t="s">
        <v>25</v>
      </c>
      <c r="F26" s="34">
        <f>SUM(F28:F30)</f>
        <v>30.36</v>
      </c>
      <c r="G26" s="26"/>
      <c r="H26" s="26">
        <f>F26*G26</f>
        <v>0</v>
      </c>
      <c r="I26" s="27" t="s">
        <v>20</v>
      </c>
      <c r="J26" s="6"/>
      <c r="K26" s="82"/>
      <c r="L26" s="6"/>
      <c r="M26" s="6"/>
      <c r="N26" s="6"/>
      <c r="O26" s="6"/>
      <c r="P26" s="6"/>
      <c r="Q26" s="6"/>
      <c r="R26" s="6"/>
      <c r="S26" s="124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</row>
    <row r="27" spans="1:239" s="125" customFormat="1" ht="39" customHeight="1">
      <c r="A27" s="24"/>
      <c r="B27" s="25"/>
      <c r="C27" s="25"/>
      <c r="D27" s="30" t="s">
        <v>57</v>
      </c>
      <c r="E27" s="83"/>
      <c r="F27" s="31"/>
      <c r="G27" s="26"/>
      <c r="H27" s="32"/>
      <c r="I27" s="126"/>
      <c r="J27" s="127"/>
      <c r="K27" s="128"/>
      <c r="L27" s="127"/>
      <c r="M27" s="127"/>
      <c r="N27" s="127"/>
      <c r="O27" s="127"/>
      <c r="P27" s="127"/>
      <c r="Q27" s="127"/>
      <c r="R27" s="127"/>
      <c r="S27" s="129"/>
      <c r="T27" s="127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</row>
    <row r="28" spans="1:239" s="125" customFormat="1" ht="13.5" customHeight="1">
      <c r="A28" s="24"/>
      <c r="B28" s="25"/>
      <c r="C28" s="25"/>
      <c r="D28" s="30" t="s">
        <v>65</v>
      </c>
      <c r="E28" s="83"/>
      <c r="F28" s="31">
        <f>(7.6)*1.1</f>
        <v>8.36</v>
      </c>
      <c r="G28" s="26"/>
      <c r="H28" s="32"/>
      <c r="I28" s="32"/>
      <c r="J28" s="127"/>
      <c r="K28" s="128"/>
      <c r="L28" s="127"/>
      <c r="M28" s="127"/>
      <c r="N28" s="127"/>
      <c r="O28" s="127"/>
      <c r="P28" s="127"/>
      <c r="Q28" s="127"/>
      <c r="R28" s="127"/>
      <c r="S28" s="129"/>
      <c r="T28" s="127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</row>
    <row r="29" spans="1:239" s="125" customFormat="1" ht="13.5" customHeight="1">
      <c r="A29" s="24"/>
      <c r="B29" s="25"/>
      <c r="C29" s="25"/>
      <c r="D29" s="30" t="s">
        <v>66</v>
      </c>
      <c r="E29" s="83"/>
      <c r="F29" s="31">
        <f>(15.2)*1.1</f>
        <v>16.72</v>
      </c>
      <c r="G29" s="26"/>
      <c r="H29" s="32"/>
      <c r="I29" s="126"/>
      <c r="J29" s="127"/>
      <c r="K29" s="128"/>
      <c r="L29" s="127"/>
      <c r="M29" s="127"/>
      <c r="N29" s="127"/>
      <c r="O29" s="127"/>
      <c r="P29" s="127"/>
      <c r="Q29" s="127"/>
      <c r="R29" s="127"/>
      <c r="S29" s="129"/>
      <c r="T29" s="127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</row>
    <row r="30" spans="1:239" s="125" customFormat="1" ht="13.5" customHeight="1">
      <c r="A30" s="24"/>
      <c r="B30" s="25"/>
      <c r="C30" s="25"/>
      <c r="D30" s="30" t="s">
        <v>67</v>
      </c>
      <c r="E30" s="83"/>
      <c r="F30" s="31">
        <f>(4.8)*1.1</f>
        <v>5.28</v>
      </c>
      <c r="G30" s="26"/>
      <c r="H30" s="32"/>
      <c r="I30" s="126"/>
      <c r="J30" s="127"/>
      <c r="K30" s="128"/>
      <c r="L30" s="127"/>
      <c r="M30" s="127"/>
      <c r="N30" s="127"/>
      <c r="O30" s="127"/>
      <c r="P30" s="127"/>
      <c r="Q30" s="127"/>
      <c r="R30" s="127"/>
      <c r="S30" s="129"/>
      <c r="T30" s="127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</row>
    <row r="31" spans="1:239" s="125" customFormat="1" ht="27.75" customHeight="1">
      <c r="A31" s="24"/>
      <c r="B31" s="25"/>
      <c r="C31" s="25"/>
      <c r="D31" s="30" t="s">
        <v>62</v>
      </c>
      <c r="E31" s="25"/>
      <c r="F31" s="34"/>
      <c r="G31" s="26"/>
      <c r="H31" s="26"/>
      <c r="I31" s="27"/>
      <c r="J31" s="84"/>
      <c r="K31" s="82"/>
      <c r="L31" s="6"/>
      <c r="M31" s="6"/>
      <c r="N31" s="6"/>
      <c r="O31" s="127"/>
      <c r="P31" s="6"/>
      <c r="Q31" s="6"/>
      <c r="R31" s="6"/>
      <c r="S31" s="124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</row>
    <row r="32" spans="1:239" s="125" customFormat="1" ht="13.5" customHeight="1">
      <c r="A32" s="24">
        <v>4</v>
      </c>
      <c r="B32" s="25">
        <v>731</v>
      </c>
      <c r="C32" s="25">
        <v>733190107</v>
      </c>
      <c r="D32" s="25" t="s">
        <v>68</v>
      </c>
      <c r="E32" s="25" t="s">
        <v>25</v>
      </c>
      <c r="F32" s="34">
        <f>SUM(F33)</f>
        <v>79.3</v>
      </c>
      <c r="G32" s="26"/>
      <c r="H32" s="26">
        <f>F32*G32</f>
        <v>0</v>
      </c>
      <c r="I32" s="27" t="s">
        <v>33</v>
      </c>
      <c r="J32" s="6"/>
      <c r="K32" s="82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</row>
    <row r="33" spans="1:239" s="6" customFormat="1" ht="13.5" customHeight="1">
      <c r="A33" s="24"/>
      <c r="B33" s="25"/>
      <c r="C33" s="25"/>
      <c r="D33" s="30" t="s">
        <v>69</v>
      </c>
      <c r="E33" s="25"/>
      <c r="F33" s="85">
        <f>(5.2+16.7+15.6+14.2)+(7.6+15.2+4.8)</f>
        <v>79.3</v>
      </c>
      <c r="G33" s="26"/>
      <c r="H33" s="26"/>
      <c r="I33" s="27"/>
      <c r="J33" s="133"/>
      <c r="K33" s="82"/>
    </row>
    <row r="34" spans="1:239" s="29" customFormat="1" ht="13.5" customHeight="1">
      <c r="A34" s="24">
        <v>5</v>
      </c>
      <c r="B34" s="25">
        <v>731</v>
      </c>
      <c r="C34" s="25" t="s">
        <v>70</v>
      </c>
      <c r="D34" s="25" t="s">
        <v>71</v>
      </c>
      <c r="E34" s="25" t="s">
        <v>24</v>
      </c>
      <c r="F34" s="34">
        <f>SUM(F35:F38)</f>
        <v>8</v>
      </c>
      <c r="G34" s="26"/>
      <c r="H34" s="26">
        <f>F34*G34</f>
        <v>0</v>
      </c>
      <c r="I34" s="27" t="s">
        <v>20</v>
      </c>
      <c r="J34" s="6"/>
      <c r="K34" s="82"/>
      <c r="L34" s="6"/>
      <c r="M34" s="6"/>
      <c r="N34" s="6"/>
      <c r="O34" s="6"/>
      <c r="P34" s="6"/>
      <c r="Q34" s="6"/>
      <c r="R34" s="134"/>
      <c r="S34" s="6"/>
    </row>
    <row r="35" spans="1:239" s="29" customFormat="1" ht="13.5" customHeight="1">
      <c r="A35" s="24"/>
      <c r="B35" s="25"/>
      <c r="C35" s="25"/>
      <c r="D35" s="30" t="s">
        <v>72</v>
      </c>
      <c r="E35" s="25"/>
      <c r="F35" s="31">
        <v>2</v>
      </c>
      <c r="G35" s="26"/>
      <c r="H35" s="26"/>
      <c r="I35" s="27"/>
      <c r="J35" s="6"/>
      <c r="K35" s="82"/>
      <c r="L35" s="6"/>
      <c r="M35" s="6"/>
      <c r="N35" s="6"/>
      <c r="O35" s="6"/>
      <c r="P35" s="6"/>
      <c r="Q35" s="6"/>
      <c r="R35" s="134"/>
      <c r="S35" s="6"/>
    </row>
    <row r="36" spans="1:239" s="29" customFormat="1" ht="13.5" customHeight="1">
      <c r="A36" s="24"/>
      <c r="B36" s="25"/>
      <c r="C36" s="25"/>
      <c r="D36" s="30" t="s">
        <v>73</v>
      </c>
      <c r="E36" s="25"/>
      <c r="F36" s="31">
        <v>2</v>
      </c>
      <c r="G36" s="26"/>
      <c r="H36" s="26"/>
      <c r="I36" s="27"/>
      <c r="J36" s="6"/>
      <c r="K36" s="82"/>
      <c r="L36" s="6"/>
      <c r="M36" s="6"/>
      <c r="N36" s="6"/>
      <c r="O36" s="6"/>
      <c r="P36" s="6"/>
      <c r="Q36" s="6"/>
      <c r="R36" s="134"/>
      <c r="S36" s="6"/>
    </row>
    <row r="37" spans="1:239" s="29" customFormat="1" ht="13.5" customHeight="1">
      <c r="A37" s="24"/>
      <c r="B37" s="25"/>
      <c r="C37" s="25"/>
      <c r="D37" s="30" t="s">
        <v>74</v>
      </c>
      <c r="E37" s="25"/>
      <c r="F37" s="31">
        <v>2</v>
      </c>
      <c r="G37" s="26"/>
      <c r="H37" s="26"/>
      <c r="I37" s="27"/>
      <c r="J37" s="6"/>
      <c r="K37" s="82"/>
      <c r="L37" s="6"/>
      <c r="M37" s="6"/>
      <c r="N37" s="6"/>
      <c r="O37" s="6"/>
      <c r="P37" s="6"/>
      <c r="Q37" s="6"/>
      <c r="R37" s="134"/>
      <c r="S37" s="6"/>
    </row>
    <row r="38" spans="1:239" s="29" customFormat="1" ht="13.5" customHeight="1">
      <c r="A38" s="24"/>
      <c r="B38" s="25"/>
      <c r="C38" s="25"/>
      <c r="D38" s="30" t="s">
        <v>75</v>
      </c>
      <c r="E38" s="25"/>
      <c r="F38" s="31">
        <v>2</v>
      </c>
      <c r="G38" s="26"/>
      <c r="H38" s="26"/>
      <c r="I38" s="27"/>
      <c r="J38" s="6"/>
      <c r="K38" s="82"/>
      <c r="L38" s="6"/>
      <c r="M38" s="6"/>
      <c r="N38" s="6"/>
      <c r="O38" s="6"/>
      <c r="P38" s="6"/>
      <c r="Q38" s="6"/>
      <c r="R38" s="134"/>
      <c r="S38" s="6"/>
    </row>
    <row r="39" spans="1:239" s="29" customFormat="1" ht="54" customHeight="1">
      <c r="A39" s="24"/>
      <c r="B39" s="25"/>
      <c r="C39" s="25"/>
      <c r="D39" s="30" t="s">
        <v>34</v>
      </c>
      <c r="E39" s="25"/>
      <c r="G39" s="26"/>
      <c r="H39" s="26"/>
      <c r="I39" s="27"/>
      <c r="J39" s="6"/>
      <c r="K39" s="82"/>
      <c r="L39" s="6"/>
      <c r="M39" s="6"/>
      <c r="N39" s="6"/>
      <c r="O39" s="6"/>
      <c r="P39" s="6"/>
      <c r="Q39" s="6"/>
      <c r="R39" s="134"/>
      <c r="S39" s="6"/>
    </row>
    <row r="40" spans="1:239" s="3" customFormat="1" ht="13.5" customHeight="1">
      <c r="A40" s="135">
        <v>6</v>
      </c>
      <c r="B40" s="136">
        <v>731</v>
      </c>
      <c r="C40" s="136" t="s">
        <v>70</v>
      </c>
      <c r="D40" s="136" t="s">
        <v>76</v>
      </c>
      <c r="E40" s="136" t="s">
        <v>24</v>
      </c>
      <c r="F40" s="137">
        <f>F41</f>
        <v>1</v>
      </c>
      <c r="G40" s="138"/>
      <c r="H40" s="138">
        <f>F40*G40</f>
        <v>0</v>
      </c>
      <c r="I40" s="27" t="s">
        <v>20</v>
      </c>
      <c r="J40" s="6"/>
    </row>
    <row r="41" spans="1:239" s="3" customFormat="1" ht="27" customHeight="1">
      <c r="A41" s="135"/>
      <c r="B41" s="136"/>
      <c r="C41" s="136"/>
      <c r="D41" s="139" t="s">
        <v>166</v>
      </c>
      <c r="E41" s="136"/>
      <c r="F41" s="140">
        <v>1</v>
      </c>
      <c r="G41" s="138"/>
      <c r="H41" s="138"/>
      <c r="I41" s="141"/>
      <c r="J41" s="38"/>
    </row>
    <row r="42" spans="1:239" s="3" customFormat="1" ht="40.5" customHeight="1">
      <c r="A42" s="135"/>
      <c r="B42" s="136"/>
      <c r="C42" s="136"/>
      <c r="D42" s="139" t="s">
        <v>77</v>
      </c>
      <c r="E42" s="136"/>
      <c r="F42" s="137"/>
      <c r="G42" s="138"/>
      <c r="H42" s="138"/>
      <c r="I42" s="141"/>
      <c r="J42" s="38"/>
    </row>
    <row r="43" spans="1:239" s="3" customFormat="1" ht="40.5" customHeight="1">
      <c r="A43" s="135"/>
      <c r="B43" s="136"/>
      <c r="C43" s="136"/>
      <c r="D43" s="139" t="s">
        <v>78</v>
      </c>
      <c r="E43" s="136"/>
      <c r="G43" s="142"/>
      <c r="H43" s="138"/>
      <c r="I43" s="141"/>
    </row>
    <row r="44" spans="1:239" s="5" customFormat="1" ht="67.5" customHeight="1">
      <c r="A44" s="35"/>
      <c r="B44" s="36"/>
      <c r="C44" s="37"/>
      <c r="D44" s="189" t="s">
        <v>165</v>
      </c>
      <c r="E44" s="30"/>
      <c r="F44" s="71"/>
      <c r="G44" s="76"/>
      <c r="H44" s="26"/>
      <c r="I44" s="33"/>
      <c r="J44" s="29"/>
      <c r="K44" s="3"/>
      <c r="L44" s="86"/>
      <c r="M44" s="86"/>
      <c r="N44" s="86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</row>
    <row r="45" spans="1:239" s="125" customFormat="1" ht="13.5" customHeight="1">
      <c r="A45" s="24">
        <v>7</v>
      </c>
      <c r="B45" s="25">
        <v>731</v>
      </c>
      <c r="C45" s="25">
        <v>998733202</v>
      </c>
      <c r="D45" s="25" t="s">
        <v>79</v>
      </c>
      <c r="E45" s="25" t="s">
        <v>21</v>
      </c>
      <c r="F45" s="34">
        <v>3.39</v>
      </c>
      <c r="G45" s="26"/>
      <c r="H45" s="26">
        <f>F45*G45</f>
        <v>0</v>
      </c>
      <c r="I45" s="27" t="s">
        <v>33</v>
      </c>
      <c r="J45" s="143"/>
      <c r="K45" s="82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</row>
    <row r="46" spans="1:239" s="145" customFormat="1" ht="13.5" customHeight="1">
      <c r="A46" s="24">
        <v>8</v>
      </c>
      <c r="B46" s="25" t="s">
        <v>22</v>
      </c>
      <c r="C46" s="25" t="s">
        <v>35</v>
      </c>
      <c r="D46" s="25" t="s">
        <v>36</v>
      </c>
      <c r="E46" s="25" t="s">
        <v>23</v>
      </c>
      <c r="F46" s="34">
        <f>F47</f>
        <v>10</v>
      </c>
      <c r="G46" s="26"/>
      <c r="H46" s="26">
        <f>F46*G46</f>
        <v>0</v>
      </c>
      <c r="I46" s="27" t="s">
        <v>33</v>
      </c>
      <c r="J46" s="82"/>
      <c r="K46" s="82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  <c r="BI46" s="144"/>
      <c r="BJ46" s="144"/>
      <c r="BK46" s="144"/>
      <c r="BL46" s="144"/>
      <c r="BM46" s="144"/>
      <c r="BN46" s="144"/>
      <c r="BO46" s="144"/>
      <c r="BP46" s="144"/>
      <c r="BQ46" s="144"/>
      <c r="BR46" s="144"/>
      <c r="BS46" s="144"/>
      <c r="BT46" s="144"/>
      <c r="BU46" s="144"/>
      <c r="BV46" s="144"/>
      <c r="BW46" s="144"/>
      <c r="BX46" s="144"/>
      <c r="BY46" s="144"/>
      <c r="BZ46" s="144"/>
      <c r="CA46" s="144"/>
      <c r="CB46" s="144"/>
      <c r="CC46" s="144"/>
      <c r="CD46" s="144"/>
      <c r="CE46" s="144"/>
      <c r="CF46" s="144"/>
      <c r="CG46" s="144"/>
      <c r="CH46" s="144"/>
      <c r="CI46" s="144"/>
      <c r="CJ46" s="144"/>
      <c r="CK46" s="144"/>
      <c r="CL46" s="144"/>
      <c r="CM46" s="144"/>
      <c r="CN46" s="144"/>
      <c r="CO46" s="144"/>
      <c r="CP46" s="144"/>
      <c r="CQ46" s="144"/>
      <c r="CR46" s="144"/>
      <c r="CS46" s="144"/>
      <c r="CT46" s="144"/>
      <c r="CU46" s="144"/>
      <c r="CV46" s="144"/>
      <c r="CW46" s="144"/>
      <c r="CX46" s="144"/>
      <c r="CY46" s="144"/>
      <c r="CZ46" s="144"/>
      <c r="DA46" s="144"/>
      <c r="DB46" s="144"/>
      <c r="DC46" s="144"/>
      <c r="DD46" s="144"/>
      <c r="DE46" s="144"/>
      <c r="DF46" s="144"/>
      <c r="DG46" s="144"/>
      <c r="DH46" s="144"/>
      <c r="DI46" s="144"/>
      <c r="DJ46" s="144"/>
      <c r="DK46" s="144"/>
      <c r="DL46" s="144"/>
      <c r="DM46" s="144"/>
      <c r="DN46" s="144"/>
      <c r="DO46" s="144"/>
      <c r="DP46" s="144"/>
      <c r="DQ46" s="144"/>
      <c r="DR46" s="144"/>
      <c r="DS46" s="144"/>
      <c r="DT46" s="144"/>
      <c r="DU46" s="144"/>
      <c r="DV46" s="144"/>
      <c r="DW46" s="144"/>
      <c r="DX46" s="144"/>
      <c r="DY46" s="144"/>
      <c r="DZ46" s="144"/>
      <c r="EA46" s="144"/>
      <c r="EB46" s="144"/>
      <c r="EC46" s="144"/>
      <c r="ED46" s="144"/>
      <c r="EE46" s="144"/>
      <c r="EF46" s="144"/>
      <c r="EG46" s="144"/>
      <c r="EH46" s="144"/>
      <c r="EI46" s="144"/>
      <c r="EJ46" s="144"/>
      <c r="EK46" s="144"/>
      <c r="EL46" s="144"/>
      <c r="EM46" s="144"/>
      <c r="EN46" s="144"/>
      <c r="EO46" s="144"/>
      <c r="EP46" s="144"/>
      <c r="EQ46" s="144"/>
      <c r="ER46" s="144"/>
      <c r="ES46" s="144"/>
      <c r="ET46" s="144"/>
      <c r="EU46" s="144"/>
      <c r="EV46" s="144"/>
      <c r="EW46" s="144"/>
      <c r="EX46" s="144"/>
      <c r="EY46" s="144"/>
      <c r="EZ46" s="144"/>
      <c r="FA46" s="144"/>
      <c r="FB46" s="144"/>
      <c r="FC46" s="144"/>
      <c r="FD46" s="144"/>
      <c r="FE46" s="144"/>
      <c r="FF46" s="144"/>
      <c r="FG46" s="144"/>
      <c r="FH46" s="144"/>
      <c r="FI46" s="144"/>
      <c r="FJ46" s="144"/>
      <c r="FK46" s="144"/>
      <c r="FL46" s="144"/>
      <c r="FM46" s="144"/>
      <c r="FN46" s="144"/>
      <c r="FO46" s="144"/>
      <c r="FP46" s="144"/>
      <c r="FQ46" s="144"/>
      <c r="FR46" s="144"/>
      <c r="FS46" s="144"/>
      <c r="FT46" s="144"/>
      <c r="FU46" s="144"/>
      <c r="FV46" s="144"/>
      <c r="FW46" s="144"/>
      <c r="FX46" s="144"/>
      <c r="FY46" s="144"/>
      <c r="FZ46" s="144"/>
      <c r="GA46" s="144"/>
      <c r="GB46" s="144"/>
      <c r="GC46" s="144"/>
      <c r="GD46" s="144"/>
      <c r="GE46" s="144"/>
      <c r="GF46" s="144"/>
      <c r="GG46" s="144"/>
      <c r="GH46" s="144"/>
      <c r="GI46" s="144"/>
      <c r="GJ46" s="144"/>
      <c r="GK46" s="144"/>
      <c r="GL46" s="144"/>
      <c r="GM46" s="144"/>
      <c r="GN46" s="144"/>
      <c r="GO46" s="144"/>
      <c r="GP46" s="144"/>
      <c r="GQ46" s="144"/>
      <c r="GR46" s="144"/>
      <c r="GS46" s="144"/>
      <c r="GT46" s="144"/>
      <c r="GU46" s="144"/>
      <c r="GV46" s="144"/>
      <c r="GW46" s="144"/>
      <c r="GX46" s="144"/>
      <c r="GY46" s="144"/>
      <c r="GZ46" s="144"/>
      <c r="HA46" s="144"/>
      <c r="HB46" s="144"/>
      <c r="HC46" s="144"/>
      <c r="HD46" s="144"/>
      <c r="HE46" s="144"/>
      <c r="HF46" s="144"/>
      <c r="HG46" s="144"/>
      <c r="HH46" s="144"/>
      <c r="HI46" s="144"/>
      <c r="HJ46" s="144"/>
      <c r="HK46" s="144"/>
      <c r="HL46" s="144"/>
      <c r="HM46" s="144"/>
      <c r="HN46" s="144"/>
      <c r="HO46" s="144"/>
      <c r="HP46" s="144"/>
      <c r="HQ46" s="144"/>
      <c r="HR46" s="144"/>
      <c r="HS46" s="144"/>
      <c r="HT46" s="144"/>
      <c r="HU46" s="144"/>
      <c r="HV46" s="144"/>
      <c r="HW46" s="144"/>
      <c r="HX46" s="144"/>
      <c r="HY46" s="144"/>
      <c r="HZ46" s="144"/>
      <c r="IA46" s="144"/>
      <c r="IB46" s="144"/>
      <c r="IC46" s="144"/>
      <c r="ID46" s="144"/>
      <c r="IE46" s="144"/>
    </row>
    <row r="47" spans="1:239" s="148" customFormat="1" ht="13.5" customHeight="1">
      <c r="A47" s="24"/>
      <c r="B47" s="25"/>
      <c r="C47" s="25"/>
      <c r="D47" s="146" t="s">
        <v>80</v>
      </c>
      <c r="E47" s="25"/>
      <c r="F47" s="87">
        <v>10</v>
      </c>
      <c r="G47" s="26"/>
      <c r="H47" s="26"/>
      <c r="I47" s="27"/>
      <c r="J47" s="82"/>
      <c r="K47" s="82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7"/>
      <c r="BQ47" s="147"/>
      <c r="BR47" s="147"/>
      <c r="BS47" s="147"/>
      <c r="BT47" s="147"/>
      <c r="BU47" s="147"/>
      <c r="BV47" s="147"/>
      <c r="BW47" s="147"/>
      <c r="BX47" s="147"/>
      <c r="BY47" s="147"/>
      <c r="BZ47" s="147"/>
      <c r="CA47" s="147"/>
      <c r="CB47" s="147"/>
      <c r="CC47" s="147"/>
      <c r="CD47" s="147"/>
      <c r="CE47" s="147"/>
      <c r="CF47" s="147"/>
      <c r="CG47" s="147"/>
      <c r="CH47" s="147"/>
      <c r="CI47" s="147"/>
      <c r="CJ47" s="147"/>
      <c r="CK47" s="147"/>
      <c r="CL47" s="147"/>
      <c r="CM47" s="147"/>
      <c r="CN47" s="147"/>
      <c r="CO47" s="147"/>
      <c r="CP47" s="147"/>
      <c r="CQ47" s="147"/>
      <c r="CR47" s="147"/>
      <c r="CS47" s="147"/>
      <c r="CT47" s="147"/>
      <c r="CU47" s="147"/>
      <c r="CV47" s="147"/>
      <c r="CW47" s="147"/>
      <c r="CX47" s="147"/>
      <c r="CY47" s="147"/>
      <c r="CZ47" s="147"/>
      <c r="DA47" s="147"/>
      <c r="DB47" s="147"/>
      <c r="DC47" s="147"/>
      <c r="DD47" s="147"/>
      <c r="DE47" s="147"/>
      <c r="DF47" s="147"/>
      <c r="DG47" s="147"/>
      <c r="DH47" s="147"/>
      <c r="DI47" s="147"/>
      <c r="DJ47" s="147"/>
      <c r="DK47" s="147"/>
      <c r="DL47" s="147"/>
      <c r="DM47" s="147"/>
      <c r="DN47" s="147"/>
      <c r="DO47" s="147"/>
      <c r="DP47" s="147"/>
      <c r="DQ47" s="147"/>
      <c r="DR47" s="147"/>
      <c r="DS47" s="147"/>
      <c r="DT47" s="147"/>
      <c r="DU47" s="147"/>
      <c r="DV47" s="147"/>
      <c r="DW47" s="147"/>
      <c r="DX47" s="147"/>
      <c r="DY47" s="147"/>
      <c r="DZ47" s="147"/>
      <c r="EA47" s="147"/>
      <c r="EB47" s="147"/>
      <c r="EC47" s="147"/>
      <c r="ED47" s="147"/>
      <c r="EE47" s="147"/>
      <c r="EF47" s="147"/>
      <c r="EG47" s="147"/>
      <c r="EH47" s="147"/>
      <c r="EI47" s="147"/>
      <c r="EJ47" s="147"/>
      <c r="EK47" s="147"/>
      <c r="EL47" s="147"/>
      <c r="EM47" s="147"/>
      <c r="EN47" s="147"/>
      <c r="EO47" s="147"/>
      <c r="EP47" s="147"/>
      <c r="EQ47" s="147"/>
      <c r="ER47" s="147"/>
      <c r="ES47" s="147"/>
      <c r="ET47" s="147"/>
      <c r="EU47" s="147"/>
      <c r="EV47" s="147"/>
      <c r="EW47" s="147"/>
      <c r="EX47" s="147"/>
      <c r="EY47" s="147"/>
      <c r="EZ47" s="147"/>
      <c r="FA47" s="147"/>
      <c r="FB47" s="147"/>
      <c r="FC47" s="147"/>
      <c r="FD47" s="147"/>
      <c r="FE47" s="147"/>
      <c r="FF47" s="147"/>
      <c r="FG47" s="147"/>
      <c r="FH47" s="147"/>
      <c r="FI47" s="147"/>
      <c r="FJ47" s="147"/>
      <c r="FK47" s="147"/>
      <c r="FL47" s="147"/>
      <c r="FM47" s="147"/>
      <c r="FN47" s="147"/>
      <c r="FO47" s="147"/>
      <c r="FP47" s="147"/>
      <c r="FQ47" s="147"/>
      <c r="FR47" s="147"/>
      <c r="FS47" s="147"/>
      <c r="FT47" s="147"/>
      <c r="FU47" s="147"/>
      <c r="FV47" s="147"/>
      <c r="FW47" s="147"/>
      <c r="FX47" s="147"/>
      <c r="FY47" s="147"/>
      <c r="FZ47" s="147"/>
      <c r="GA47" s="147"/>
      <c r="GB47" s="147"/>
      <c r="GC47" s="147"/>
      <c r="GD47" s="147"/>
      <c r="GE47" s="147"/>
      <c r="GF47" s="147"/>
      <c r="GG47" s="147"/>
      <c r="GH47" s="147"/>
      <c r="GI47" s="147"/>
      <c r="GJ47" s="147"/>
      <c r="GK47" s="147"/>
      <c r="GL47" s="147"/>
      <c r="GM47" s="147"/>
      <c r="GN47" s="147"/>
      <c r="GO47" s="147"/>
      <c r="GP47" s="147"/>
      <c r="GQ47" s="147"/>
      <c r="GR47" s="147"/>
      <c r="GS47" s="147"/>
      <c r="GT47" s="147"/>
      <c r="GU47" s="147"/>
      <c r="GV47" s="147"/>
      <c r="GW47" s="147"/>
      <c r="GX47" s="147"/>
      <c r="GY47" s="147"/>
      <c r="GZ47" s="147"/>
      <c r="HA47" s="147"/>
      <c r="HB47" s="147"/>
      <c r="HC47" s="147"/>
      <c r="HD47" s="147"/>
      <c r="HE47" s="147"/>
      <c r="HF47" s="147"/>
      <c r="HG47" s="147"/>
      <c r="HH47" s="147"/>
      <c r="HI47" s="147"/>
      <c r="HJ47" s="147"/>
      <c r="HK47" s="147"/>
      <c r="HL47" s="147"/>
      <c r="HM47" s="147"/>
      <c r="HN47" s="147"/>
      <c r="HO47" s="147"/>
      <c r="HP47" s="147"/>
      <c r="HQ47" s="147"/>
      <c r="HR47" s="147"/>
      <c r="HS47" s="147"/>
      <c r="HT47" s="147"/>
      <c r="HU47" s="147"/>
      <c r="HV47" s="147"/>
      <c r="HW47" s="147"/>
      <c r="HX47" s="147"/>
      <c r="HY47" s="147"/>
      <c r="HZ47" s="147"/>
      <c r="IA47" s="147"/>
      <c r="IB47" s="147"/>
      <c r="IC47" s="147"/>
      <c r="ID47" s="147"/>
      <c r="IE47" s="147"/>
    </row>
    <row r="48" spans="1:239" s="148" customFormat="1" ht="27" customHeight="1">
      <c r="A48" s="35"/>
      <c r="B48" s="37"/>
      <c r="C48" s="37"/>
      <c r="D48" s="146" t="s">
        <v>81</v>
      </c>
      <c r="E48" s="37"/>
      <c r="F48" s="147"/>
      <c r="G48" s="76"/>
      <c r="H48" s="26"/>
      <c r="I48" s="27"/>
      <c r="J48" s="82"/>
      <c r="K48" s="82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7"/>
      <c r="BU48" s="147"/>
      <c r="BV48" s="147"/>
      <c r="BW48" s="147"/>
      <c r="BX48" s="147"/>
      <c r="BY48" s="147"/>
      <c r="BZ48" s="147"/>
      <c r="CA48" s="147"/>
      <c r="CB48" s="147"/>
      <c r="CC48" s="147"/>
      <c r="CD48" s="147"/>
      <c r="CE48" s="147"/>
      <c r="CF48" s="147"/>
      <c r="CG48" s="147"/>
      <c r="CH48" s="147"/>
      <c r="CI48" s="147"/>
      <c r="CJ48" s="147"/>
      <c r="CK48" s="147"/>
      <c r="CL48" s="147"/>
      <c r="CM48" s="147"/>
      <c r="CN48" s="147"/>
      <c r="CO48" s="147"/>
      <c r="CP48" s="147"/>
      <c r="CQ48" s="147"/>
      <c r="CR48" s="147"/>
      <c r="CS48" s="147"/>
      <c r="CT48" s="147"/>
      <c r="CU48" s="147"/>
      <c r="CV48" s="147"/>
      <c r="CW48" s="147"/>
      <c r="CX48" s="147"/>
      <c r="CY48" s="147"/>
      <c r="CZ48" s="147"/>
      <c r="DA48" s="147"/>
      <c r="DB48" s="147"/>
      <c r="DC48" s="147"/>
      <c r="DD48" s="147"/>
      <c r="DE48" s="147"/>
      <c r="DF48" s="147"/>
      <c r="DG48" s="147"/>
      <c r="DH48" s="147"/>
      <c r="DI48" s="147"/>
      <c r="DJ48" s="147"/>
      <c r="DK48" s="147"/>
      <c r="DL48" s="147"/>
      <c r="DM48" s="147"/>
      <c r="DN48" s="147"/>
      <c r="DO48" s="147"/>
      <c r="DP48" s="147"/>
      <c r="DQ48" s="147"/>
      <c r="DR48" s="147"/>
      <c r="DS48" s="147"/>
      <c r="DT48" s="147"/>
      <c r="DU48" s="147"/>
      <c r="DV48" s="147"/>
      <c r="DW48" s="147"/>
      <c r="DX48" s="147"/>
      <c r="DY48" s="147"/>
      <c r="DZ48" s="147"/>
      <c r="EA48" s="147"/>
      <c r="EB48" s="147"/>
      <c r="EC48" s="147"/>
      <c r="ED48" s="147"/>
      <c r="EE48" s="147"/>
      <c r="EF48" s="147"/>
      <c r="EG48" s="147"/>
      <c r="EH48" s="147"/>
      <c r="EI48" s="147"/>
      <c r="EJ48" s="147"/>
      <c r="EK48" s="147"/>
      <c r="EL48" s="147"/>
      <c r="EM48" s="147"/>
      <c r="EN48" s="147"/>
      <c r="EO48" s="147"/>
      <c r="EP48" s="147"/>
      <c r="EQ48" s="147"/>
      <c r="ER48" s="147"/>
      <c r="ES48" s="147"/>
      <c r="ET48" s="147"/>
      <c r="EU48" s="147"/>
      <c r="EV48" s="147"/>
      <c r="EW48" s="147"/>
      <c r="EX48" s="147"/>
      <c r="EY48" s="147"/>
      <c r="EZ48" s="147"/>
      <c r="FA48" s="147"/>
      <c r="FB48" s="147"/>
      <c r="FC48" s="147"/>
      <c r="FD48" s="147"/>
      <c r="FE48" s="147"/>
      <c r="FF48" s="147"/>
      <c r="FG48" s="147"/>
      <c r="FH48" s="147"/>
      <c r="FI48" s="147"/>
      <c r="FJ48" s="147"/>
      <c r="FK48" s="147"/>
      <c r="FL48" s="147"/>
      <c r="FM48" s="147"/>
      <c r="FN48" s="147"/>
      <c r="FO48" s="147"/>
      <c r="FP48" s="147"/>
      <c r="FQ48" s="147"/>
      <c r="FR48" s="147"/>
      <c r="FS48" s="147"/>
      <c r="FT48" s="147"/>
      <c r="FU48" s="147"/>
      <c r="FV48" s="147"/>
      <c r="FW48" s="147"/>
      <c r="FX48" s="147"/>
      <c r="FY48" s="147"/>
      <c r="FZ48" s="147"/>
      <c r="GA48" s="147"/>
      <c r="GB48" s="147"/>
      <c r="GC48" s="147"/>
      <c r="GD48" s="147"/>
      <c r="GE48" s="147"/>
      <c r="GF48" s="147"/>
      <c r="GG48" s="147"/>
      <c r="GH48" s="147"/>
      <c r="GI48" s="147"/>
      <c r="GJ48" s="147"/>
      <c r="GK48" s="147"/>
      <c r="GL48" s="147"/>
      <c r="GM48" s="147"/>
      <c r="GN48" s="147"/>
      <c r="GO48" s="147"/>
      <c r="GP48" s="147"/>
      <c r="GQ48" s="147"/>
      <c r="GR48" s="147"/>
      <c r="GS48" s="147"/>
      <c r="GT48" s="147"/>
      <c r="GU48" s="147"/>
      <c r="GV48" s="147"/>
      <c r="GW48" s="147"/>
      <c r="GX48" s="147"/>
      <c r="GY48" s="147"/>
      <c r="GZ48" s="147"/>
      <c r="HA48" s="147"/>
      <c r="HB48" s="147"/>
      <c r="HC48" s="147"/>
      <c r="HD48" s="147"/>
      <c r="HE48" s="147"/>
      <c r="HF48" s="147"/>
      <c r="HG48" s="147"/>
      <c r="HH48" s="147"/>
      <c r="HI48" s="147"/>
      <c r="HJ48" s="147"/>
      <c r="HK48" s="147"/>
      <c r="HL48" s="147"/>
      <c r="HM48" s="147"/>
      <c r="HN48" s="147"/>
      <c r="HO48" s="147"/>
      <c r="HP48" s="147"/>
      <c r="HQ48" s="147"/>
      <c r="HR48" s="147"/>
      <c r="HS48" s="147"/>
      <c r="HT48" s="147"/>
      <c r="HU48" s="147"/>
      <c r="HV48" s="147"/>
      <c r="HW48" s="147"/>
      <c r="HX48" s="147"/>
      <c r="HY48" s="147"/>
      <c r="HZ48" s="147"/>
      <c r="IA48" s="147"/>
      <c r="IB48" s="147"/>
      <c r="IC48" s="147"/>
      <c r="ID48" s="147"/>
      <c r="IE48" s="147"/>
    </row>
    <row r="49" spans="1:239" s="23" customFormat="1" ht="13.5" customHeight="1">
      <c r="A49" s="149"/>
      <c r="B49" s="150"/>
      <c r="C49" s="77">
        <v>734</v>
      </c>
      <c r="D49" s="77" t="s">
        <v>82</v>
      </c>
      <c r="E49" s="77"/>
      <c r="F49" s="151"/>
      <c r="G49" s="88"/>
      <c r="H49" s="88">
        <f>SUM(H50:H58)</f>
        <v>0</v>
      </c>
      <c r="I49" s="152"/>
      <c r="J49" s="153"/>
      <c r="K49" s="6"/>
      <c r="L49" s="82"/>
      <c r="M49" s="82"/>
      <c r="N49" s="82"/>
      <c r="O49" s="8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</row>
    <row r="50" spans="1:239" s="157" customFormat="1" ht="27" customHeight="1">
      <c r="A50" s="24">
        <v>9</v>
      </c>
      <c r="B50" s="28" t="s">
        <v>83</v>
      </c>
      <c r="C50" s="25" t="s">
        <v>84</v>
      </c>
      <c r="D50" s="25" t="s">
        <v>85</v>
      </c>
      <c r="E50" s="25" t="s">
        <v>24</v>
      </c>
      <c r="F50" s="34">
        <f>SUM(F51)</f>
        <v>1</v>
      </c>
      <c r="G50" s="26"/>
      <c r="H50" s="26">
        <f>F50*G50</f>
        <v>0</v>
      </c>
      <c r="I50" s="154" t="s">
        <v>20</v>
      </c>
      <c r="J50" s="155"/>
      <c r="K50" s="156"/>
      <c r="R50" s="158"/>
      <c r="S50" s="158"/>
    </row>
    <row r="51" spans="1:239" s="157" customFormat="1" ht="27" customHeight="1">
      <c r="A51" s="159"/>
      <c r="B51" s="160"/>
      <c r="C51" s="83"/>
      <c r="D51" s="161" t="s">
        <v>86</v>
      </c>
      <c r="E51" s="83"/>
      <c r="F51" s="140">
        <v>1</v>
      </c>
      <c r="G51" s="88"/>
      <c r="H51" s="88"/>
      <c r="I51" s="33"/>
      <c r="J51" s="155"/>
      <c r="K51" s="156"/>
      <c r="R51" s="158"/>
      <c r="S51" s="158"/>
    </row>
    <row r="52" spans="1:239" s="164" customFormat="1" ht="27" customHeight="1">
      <c r="A52" s="159"/>
      <c r="B52" s="160"/>
      <c r="C52" s="83"/>
      <c r="D52" s="161" t="s">
        <v>87</v>
      </c>
      <c r="E52" s="83"/>
      <c r="F52" s="31"/>
      <c r="G52" s="88"/>
      <c r="H52" s="88"/>
      <c r="I52" s="33"/>
      <c r="J52" s="162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3"/>
      <c r="BR52" s="163"/>
      <c r="BS52" s="163"/>
      <c r="BT52" s="163"/>
      <c r="BU52" s="163"/>
      <c r="BV52" s="163"/>
      <c r="BW52" s="163"/>
      <c r="BX52" s="163"/>
      <c r="BY52" s="163"/>
      <c r="BZ52" s="163"/>
      <c r="CA52" s="163"/>
      <c r="CB52" s="163"/>
      <c r="CC52" s="163"/>
      <c r="CD52" s="163"/>
      <c r="CE52" s="163"/>
      <c r="CF52" s="163"/>
      <c r="CG52" s="163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  <c r="CT52" s="163"/>
      <c r="CU52" s="163"/>
      <c r="CV52" s="163"/>
      <c r="CW52" s="163"/>
      <c r="CX52" s="163"/>
      <c r="CY52" s="163"/>
      <c r="CZ52" s="163"/>
      <c r="DA52" s="163"/>
      <c r="DB52" s="163"/>
      <c r="DC52" s="163"/>
      <c r="DD52" s="163"/>
      <c r="DE52" s="163"/>
      <c r="DF52" s="163"/>
      <c r="DG52" s="163"/>
      <c r="DH52" s="163"/>
      <c r="DI52" s="163"/>
      <c r="DJ52" s="163"/>
      <c r="DK52" s="163"/>
      <c r="DL52" s="163"/>
      <c r="DM52" s="163"/>
      <c r="DN52" s="163"/>
      <c r="DO52" s="163"/>
      <c r="DP52" s="163"/>
      <c r="DQ52" s="163"/>
      <c r="DR52" s="163"/>
      <c r="DS52" s="163"/>
      <c r="DT52" s="163"/>
      <c r="DU52" s="163"/>
      <c r="DV52" s="163"/>
      <c r="DW52" s="163"/>
      <c r="DX52" s="163"/>
      <c r="DY52" s="163"/>
      <c r="DZ52" s="163"/>
      <c r="EA52" s="163"/>
      <c r="EB52" s="163"/>
      <c r="EC52" s="163"/>
      <c r="ED52" s="163"/>
      <c r="EE52" s="163"/>
      <c r="EF52" s="163"/>
      <c r="EG52" s="163"/>
      <c r="EH52" s="163"/>
      <c r="EI52" s="163"/>
      <c r="EJ52" s="163"/>
      <c r="EK52" s="163"/>
      <c r="EL52" s="163"/>
      <c r="EM52" s="163"/>
      <c r="EN52" s="163"/>
      <c r="EO52" s="163"/>
      <c r="EP52" s="163"/>
      <c r="EQ52" s="163"/>
      <c r="ER52" s="163"/>
      <c r="ES52" s="163"/>
      <c r="ET52" s="163"/>
      <c r="EU52" s="163"/>
      <c r="EV52" s="163"/>
      <c r="EW52" s="163"/>
      <c r="EX52" s="163"/>
      <c r="EY52" s="163"/>
      <c r="EZ52" s="163"/>
      <c r="FA52" s="163"/>
      <c r="FB52" s="163"/>
      <c r="FC52" s="163"/>
      <c r="FD52" s="163"/>
      <c r="FE52" s="163"/>
      <c r="FF52" s="163"/>
      <c r="FG52" s="163"/>
      <c r="FH52" s="163"/>
      <c r="FI52" s="163"/>
      <c r="FJ52" s="163"/>
      <c r="FK52" s="163"/>
      <c r="FL52" s="163"/>
      <c r="FM52" s="163"/>
      <c r="FN52" s="163"/>
      <c r="FO52" s="163"/>
      <c r="FP52" s="163"/>
      <c r="FQ52" s="163"/>
      <c r="FR52" s="163"/>
      <c r="FS52" s="163"/>
      <c r="FT52" s="163"/>
      <c r="FU52" s="163"/>
      <c r="FV52" s="163"/>
      <c r="FW52" s="163"/>
      <c r="FX52" s="163"/>
      <c r="FY52" s="163"/>
      <c r="FZ52" s="163"/>
      <c r="GA52" s="163"/>
      <c r="GB52" s="163"/>
      <c r="GC52" s="163"/>
      <c r="GD52" s="163"/>
      <c r="GE52" s="163"/>
      <c r="GF52" s="163"/>
      <c r="GG52" s="163"/>
      <c r="GH52" s="163"/>
      <c r="GI52" s="163"/>
      <c r="GJ52" s="163"/>
      <c r="GK52" s="163"/>
      <c r="GL52" s="163"/>
      <c r="GM52" s="163"/>
      <c r="GN52" s="163"/>
      <c r="GO52" s="163"/>
      <c r="GP52" s="163"/>
      <c r="GQ52" s="163"/>
      <c r="GR52" s="163"/>
      <c r="GS52" s="163"/>
      <c r="GT52" s="163"/>
      <c r="GU52" s="163"/>
      <c r="GV52" s="163"/>
      <c r="GW52" s="163"/>
      <c r="GX52" s="163"/>
      <c r="GY52" s="163"/>
      <c r="GZ52" s="163"/>
      <c r="HA52" s="163"/>
      <c r="HB52" s="163"/>
      <c r="HC52" s="163"/>
      <c r="HD52" s="163"/>
      <c r="HE52" s="163"/>
      <c r="HF52" s="163"/>
      <c r="HG52" s="163"/>
      <c r="HH52" s="163"/>
      <c r="HI52" s="163"/>
      <c r="HJ52" s="163"/>
      <c r="HK52" s="163"/>
      <c r="HL52" s="163"/>
      <c r="HM52" s="163"/>
      <c r="HN52" s="163"/>
      <c r="HO52" s="163"/>
      <c r="HP52" s="163"/>
      <c r="HQ52" s="163"/>
      <c r="HR52" s="163"/>
      <c r="HS52" s="163"/>
      <c r="HT52" s="163"/>
      <c r="HU52" s="163"/>
      <c r="HV52" s="163"/>
      <c r="HW52" s="163"/>
      <c r="HX52" s="163"/>
      <c r="HY52" s="163"/>
      <c r="HZ52" s="163"/>
      <c r="IA52" s="163"/>
      <c r="IB52" s="163"/>
      <c r="IC52" s="163"/>
      <c r="ID52" s="163"/>
      <c r="IE52" s="163"/>
    </row>
    <row r="53" spans="1:239" s="164" customFormat="1" ht="27" customHeight="1">
      <c r="A53" s="159"/>
      <c r="B53" s="160"/>
      <c r="C53" s="83"/>
      <c r="D53" s="161" t="s">
        <v>88</v>
      </c>
      <c r="E53" s="83"/>
      <c r="F53" s="31"/>
      <c r="G53" s="88"/>
      <c r="H53" s="88"/>
      <c r="I53" s="33"/>
      <c r="J53" s="165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  <c r="BI53" s="163"/>
      <c r="BJ53" s="163"/>
      <c r="BK53" s="163"/>
      <c r="BL53" s="163"/>
      <c r="BM53" s="163"/>
      <c r="BN53" s="163"/>
      <c r="BO53" s="163"/>
      <c r="BP53" s="163"/>
      <c r="BQ53" s="163"/>
      <c r="BR53" s="163"/>
      <c r="BS53" s="163"/>
      <c r="BT53" s="163"/>
      <c r="BU53" s="163"/>
      <c r="BV53" s="163"/>
      <c r="BW53" s="163"/>
      <c r="BX53" s="163"/>
      <c r="BY53" s="163"/>
      <c r="BZ53" s="163"/>
      <c r="CA53" s="163"/>
      <c r="CB53" s="163"/>
      <c r="CC53" s="163"/>
      <c r="CD53" s="163"/>
      <c r="CE53" s="163"/>
      <c r="CF53" s="163"/>
      <c r="CG53" s="163"/>
      <c r="CH53" s="163"/>
      <c r="CI53" s="163"/>
      <c r="CJ53" s="163"/>
      <c r="CK53" s="163"/>
      <c r="CL53" s="163"/>
      <c r="CM53" s="163"/>
      <c r="CN53" s="163"/>
      <c r="CO53" s="163"/>
      <c r="CP53" s="163"/>
      <c r="CQ53" s="163"/>
      <c r="CR53" s="163"/>
      <c r="CS53" s="163"/>
      <c r="CT53" s="163"/>
      <c r="CU53" s="163"/>
      <c r="CV53" s="163"/>
      <c r="CW53" s="163"/>
      <c r="CX53" s="163"/>
      <c r="CY53" s="163"/>
      <c r="CZ53" s="163"/>
      <c r="DA53" s="163"/>
      <c r="DB53" s="163"/>
      <c r="DC53" s="163"/>
      <c r="DD53" s="163"/>
      <c r="DE53" s="163"/>
      <c r="DF53" s="163"/>
      <c r="DG53" s="163"/>
      <c r="DH53" s="163"/>
      <c r="DI53" s="163"/>
      <c r="DJ53" s="163"/>
      <c r="DK53" s="163"/>
      <c r="DL53" s="163"/>
      <c r="DM53" s="163"/>
      <c r="DN53" s="163"/>
      <c r="DO53" s="163"/>
      <c r="DP53" s="163"/>
      <c r="DQ53" s="163"/>
      <c r="DR53" s="163"/>
      <c r="DS53" s="163"/>
      <c r="DT53" s="163"/>
      <c r="DU53" s="163"/>
      <c r="DV53" s="163"/>
      <c r="DW53" s="163"/>
      <c r="DX53" s="163"/>
      <c r="DY53" s="163"/>
      <c r="DZ53" s="163"/>
      <c r="EA53" s="163"/>
      <c r="EB53" s="163"/>
      <c r="EC53" s="163"/>
      <c r="ED53" s="163"/>
      <c r="EE53" s="163"/>
      <c r="EF53" s="163"/>
      <c r="EG53" s="163"/>
      <c r="EH53" s="163"/>
      <c r="EI53" s="163"/>
      <c r="EJ53" s="163"/>
      <c r="EK53" s="163"/>
      <c r="EL53" s="163"/>
      <c r="EM53" s="163"/>
      <c r="EN53" s="163"/>
      <c r="EO53" s="163"/>
      <c r="EP53" s="163"/>
      <c r="EQ53" s="163"/>
      <c r="ER53" s="163"/>
      <c r="ES53" s="163"/>
      <c r="ET53" s="163"/>
      <c r="EU53" s="163"/>
      <c r="EV53" s="163"/>
      <c r="EW53" s="163"/>
      <c r="EX53" s="163"/>
      <c r="EY53" s="163"/>
      <c r="EZ53" s="163"/>
      <c r="FA53" s="163"/>
      <c r="FB53" s="163"/>
      <c r="FC53" s="163"/>
      <c r="FD53" s="163"/>
      <c r="FE53" s="163"/>
      <c r="FF53" s="163"/>
      <c r="FG53" s="163"/>
      <c r="FH53" s="163"/>
      <c r="FI53" s="163"/>
      <c r="FJ53" s="163"/>
      <c r="FK53" s="163"/>
      <c r="FL53" s="163"/>
      <c r="FM53" s="163"/>
      <c r="FN53" s="163"/>
      <c r="FO53" s="163"/>
      <c r="FP53" s="163"/>
      <c r="FQ53" s="163"/>
      <c r="FR53" s="163"/>
      <c r="FS53" s="163"/>
      <c r="FT53" s="163"/>
      <c r="FU53" s="163"/>
      <c r="FV53" s="163"/>
      <c r="FW53" s="163"/>
      <c r="FX53" s="163"/>
      <c r="FY53" s="163"/>
      <c r="FZ53" s="163"/>
      <c r="GA53" s="163"/>
      <c r="GB53" s="163"/>
      <c r="GC53" s="163"/>
      <c r="GD53" s="163"/>
      <c r="GE53" s="163"/>
      <c r="GF53" s="163"/>
      <c r="GG53" s="163"/>
      <c r="GH53" s="163"/>
      <c r="GI53" s="163"/>
      <c r="GJ53" s="163"/>
      <c r="GK53" s="163"/>
      <c r="GL53" s="163"/>
      <c r="GM53" s="163"/>
      <c r="GN53" s="163"/>
      <c r="GO53" s="163"/>
      <c r="GP53" s="163"/>
      <c r="GQ53" s="163"/>
      <c r="GR53" s="163"/>
      <c r="GS53" s="163"/>
      <c r="GT53" s="163"/>
      <c r="GU53" s="163"/>
      <c r="GV53" s="163"/>
      <c r="GW53" s="163"/>
      <c r="GX53" s="163"/>
      <c r="GY53" s="163"/>
      <c r="GZ53" s="163"/>
      <c r="HA53" s="163"/>
      <c r="HB53" s="163"/>
      <c r="HC53" s="163"/>
      <c r="HD53" s="163"/>
      <c r="HE53" s="163"/>
      <c r="HF53" s="163"/>
      <c r="HG53" s="163"/>
      <c r="HH53" s="163"/>
      <c r="HI53" s="163"/>
      <c r="HJ53" s="163"/>
      <c r="HK53" s="163"/>
      <c r="HL53" s="163"/>
      <c r="HM53" s="163"/>
      <c r="HN53" s="163"/>
      <c r="HO53" s="163"/>
      <c r="HP53" s="163"/>
      <c r="HQ53" s="163"/>
      <c r="HR53" s="163"/>
      <c r="HS53" s="163"/>
      <c r="HT53" s="163"/>
      <c r="HU53" s="163"/>
      <c r="HV53" s="163"/>
      <c r="HW53" s="163"/>
      <c r="HX53" s="163"/>
      <c r="HY53" s="163"/>
      <c r="HZ53" s="163"/>
      <c r="IA53" s="163"/>
      <c r="IB53" s="163"/>
      <c r="IC53" s="163"/>
      <c r="ID53" s="163"/>
      <c r="IE53" s="163"/>
    </row>
    <row r="54" spans="1:239" s="5" customFormat="1" ht="67.5" customHeight="1">
      <c r="A54" s="35"/>
      <c r="B54" s="36"/>
      <c r="C54" s="37"/>
      <c r="D54" s="189" t="s">
        <v>165</v>
      </c>
      <c r="E54" s="30"/>
      <c r="F54" s="71"/>
      <c r="G54" s="76"/>
      <c r="H54" s="26"/>
      <c r="I54" s="33"/>
      <c r="J54" s="29"/>
      <c r="K54" s="3"/>
      <c r="L54" s="86"/>
      <c r="M54" s="86"/>
      <c r="N54" s="86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</row>
    <row r="55" spans="1:239" s="125" customFormat="1" ht="13.5" customHeight="1">
      <c r="A55" s="24">
        <v>10</v>
      </c>
      <c r="B55" s="25">
        <v>731</v>
      </c>
      <c r="C55" s="25">
        <v>998734202</v>
      </c>
      <c r="D55" s="25" t="s">
        <v>89</v>
      </c>
      <c r="E55" s="25" t="s">
        <v>21</v>
      </c>
      <c r="F55" s="34">
        <v>0.28000000000000003</v>
      </c>
      <c r="G55" s="26"/>
      <c r="H55" s="26">
        <f>F55*G55</f>
        <v>0</v>
      </c>
      <c r="I55" s="27" t="s">
        <v>33</v>
      </c>
      <c r="J55" s="143"/>
      <c r="K55" s="82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</row>
    <row r="56" spans="1:239" s="145" customFormat="1" ht="13.5" customHeight="1">
      <c r="A56" s="24">
        <v>11</v>
      </c>
      <c r="B56" s="25" t="s">
        <v>22</v>
      </c>
      <c r="C56" s="25" t="s">
        <v>35</v>
      </c>
      <c r="D56" s="25" t="s">
        <v>36</v>
      </c>
      <c r="E56" s="25" t="s">
        <v>23</v>
      </c>
      <c r="F56" s="34">
        <f>F57</f>
        <v>1</v>
      </c>
      <c r="G56" s="26"/>
      <c r="H56" s="26">
        <f>F56*G56</f>
        <v>0</v>
      </c>
      <c r="I56" s="27" t="s">
        <v>33</v>
      </c>
      <c r="J56" s="82"/>
      <c r="K56" s="82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4"/>
      <c r="BN56" s="144"/>
      <c r="BO56" s="144"/>
      <c r="BP56" s="144"/>
      <c r="BQ56" s="144"/>
      <c r="BR56" s="144"/>
      <c r="BS56" s="144"/>
      <c r="BT56" s="144"/>
      <c r="BU56" s="144"/>
      <c r="BV56" s="144"/>
      <c r="BW56" s="144"/>
      <c r="BX56" s="144"/>
      <c r="BY56" s="144"/>
      <c r="BZ56" s="144"/>
      <c r="CA56" s="144"/>
      <c r="CB56" s="144"/>
      <c r="CC56" s="144"/>
      <c r="CD56" s="144"/>
      <c r="CE56" s="144"/>
      <c r="CF56" s="144"/>
      <c r="CG56" s="144"/>
      <c r="CH56" s="144"/>
      <c r="CI56" s="144"/>
      <c r="CJ56" s="144"/>
      <c r="CK56" s="144"/>
      <c r="CL56" s="144"/>
      <c r="CM56" s="144"/>
      <c r="CN56" s="144"/>
      <c r="CO56" s="144"/>
      <c r="CP56" s="144"/>
      <c r="CQ56" s="144"/>
      <c r="CR56" s="144"/>
      <c r="CS56" s="144"/>
      <c r="CT56" s="144"/>
      <c r="CU56" s="144"/>
      <c r="CV56" s="144"/>
      <c r="CW56" s="144"/>
      <c r="CX56" s="144"/>
      <c r="CY56" s="144"/>
      <c r="CZ56" s="144"/>
      <c r="DA56" s="144"/>
      <c r="DB56" s="144"/>
      <c r="DC56" s="144"/>
      <c r="DD56" s="144"/>
      <c r="DE56" s="144"/>
      <c r="DF56" s="144"/>
      <c r="DG56" s="144"/>
      <c r="DH56" s="144"/>
      <c r="DI56" s="144"/>
      <c r="DJ56" s="144"/>
      <c r="DK56" s="144"/>
      <c r="DL56" s="144"/>
      <c r="DM56" s="144"/>
      <c r="DN56" s="144"/>
      <c r="DO56" s="144"/>
      <c r="DP56" s="144"/>
      <c r="DQ56" s="144"/>
      <c r="DR56" s="144"/>
      <c r="DS56" s="144"/>
      <c r="DT56" s="144"/>
      <c r="DU56" s="144"/>
      <c r="DV56" s="144"/>
      <c r="DW56" s="144"/>
      <c r="DX56" s="144"/>
      <c r="DY56" s="144"/>
      <c r="DZ56" s="144"/>
      <c r="EA56" s="144"/>
      <c r="EB56" s="144"/>
      <c r="EC56" s="144"/>
      <c r="ED56" s="144"/>
      <c r="EE56" s="144"/>
      <c r="EF56" s="144"/>
      <c r="EG56" s="144"/>
      <c r="EH56" s="144"/>
      <c r="EI56" s="144"/>
      <c r="EJ56" s="144"/>
      <c r="EK56" s="144"/>
      <c r="EL56" s="144"/>
      <c r="EM56" s="144"/>
      <c r="EN56" s="144"/>
      <c r="EO56" s="144"/>
      <c r="EP56" s="144"/>
      <c r="EQ56" s="144"/>
      <c r="ER56" s="144"/>
      <c r="ES56" s="144"/>
      <c r="ET56" s="144"/>
      <c r="EU56" s="144"/>
      <c r="EV56" s="144"/>
      <c r="EW56" s="144"/>
      <c r="EX56" s="144"/>
      <c r="EY56" s="144"/>
      <c r="EZ56" s="144"/>
      <c r="FA56" s="144"/>
      <c r="FB56" s="144"/>
      <c r="FC56" s="144"/>
      <c r="FD56" s="144"/>
      <c r="FE56" s="144"/>
      <c r="FF56" s="144"/>
      <c r="FG56" s="144"/>
      <c r="FH56" s="144"/>
      <c r="FI56" s="144"/>
      <c r="FJ56" s="144"/>
      <c r="FK56" s="144"/>
      <c r="FL56" s="144"/>
      <c r="FM56" s="144"/>
      <c r="FN56" s="144"/>
      <c r="FO56" s="144"/>
      <c r="FP56" s="144"/>
      <c r="FQ56" s="144"/>
      <c r="FR56" s="144"/>
      <c r="FS56" s="144"/>
      <c r="FT56" s="144"/>
      <c r="FU56" s="144"/>
      <c r="FV56" s="144"/>
      <c r="FW56" s="144"/>
      <c r="FX56" s="144"/>
      <c r="FY56" s="144"/>
      <c r="FZ56" s="144"/>
      <c r="GA56" s="144"/>
      <c r="GB56" s="144"/>
      <c r="GC56" s="144"/>
      <c r="GD56" s="144"/>
      <c r="GE56" s="144"/>
      <c r="GF56" s="144"/>
      <c r="GG56" s="144"/>
      <c r="GH56" s="144"/>
      <c r="GI56" s="144"/>
      <c r="GJ56" s="144"/>
      <c r="GK56" s="144"/>
      <c r="GL56" s="144"/>
      <c r="GM56" s="144"/>
      <c r="GN56" s="144"/>
      <c r="GO56" s="144"/>
      <c r="GP56" s="144"/>
      <c r="GQ56" s="144"/>
      <c r="GR56" s="144"/>
      <c r="GS56" s="144"/>
      <c r="GT56" s="144"/>
      <c r="GU56" s="144"/>
      <c r="GV56" s="144"/>
      <c r="GW56" s="144"/>
      <c r="GX56" s="144"/>
      <c r="GY56" s="144"/>
      <c r="GZ56" s="144"/>
      <c r="HA56" s="144"/>
      <c r="HB56" s="144"/>
      <c r="HC56" s="144"/>
      <c r="HD56" s="144"/>
      <c r="HE56" s="144"/>
      <c r="HF56" s="144"/>
      <c r="HG56" s="144"/>
      <c r="HH56" s="144"/>
      <c r="HI56" s="144"/>
      <c r="HJ56" s="144"/>
      <c r="HK56" s="144"/>
      <c r="HL56" s="144"/>
      <c r="HM56" s="144"/>
      <c r="HN56" s="144"/>
      <c r="HO56" s="144"/>
      <c r="HP56" s="144"/>
      <c r="HQ56" s="144"/>
      <c r="HR56" s="144"/>
      <c r="HS56" s="144"/>
      <c r="HT56" s="144"/>
      <c r="HU56" s="144"/>
      <c r="HV56" s="144"/>
      <c r="HW56" s="144"/>
      <c r="HX56" s="144"/>
      <c r="HY56" s="144"/>
      <c r="HZ56" s="144"/>
      <c r="IA56" s="144"/>
      <c r="IB56" s="144"/>
      <c r="IC56" s="144"/>
      <c r="ID56" s="144"/>
      <c r="IE56" s="144"/>
    </row>
    <row r="57" spans="1:239" s="148" customFormat="1" ht="13.5" customHeight="1">
      <c r="A57" s="24"/>
      <c r="B57" s="25"/>
      <c r="C57" s="25"/>
      <c r="D57" s="146" t="s">
        <v>80</v>
      </c>
      <c r="E57" s="25"/>
      <c r="F57" s="87">
        <v>1</v>
      </c>
      <c r="G57" s="26"/>
      <c r="H57" s="26"/>
      <c r="I57" s="27"/>
      <c r="J57" s="82"/>
      <c r="K57" s="82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7"/>
      <c r="BP57" s="147"/>
      <c r="BQ57" s="147"/>
      <c r="BR57" s="147"/>
      <c r="BS57" s="147"/>
      <c r="BT57" s="147"/>
      <c r="BU57" s="147"/>
      <c r="BV57" s="147"/>
      <c r="BW57" s="147"/>
      <c r="BX57" s="147"/>
      <c r="BY57" s="147"/>
      <c r="BZ57" s="147"/>
      <c r="CA57" s="147"/>
      <c r="CB57" s="147"/>
      <c r="CC57" s="147"/>
      <c r="CD57" s="147"/>
      <c r="CE57" s="147"/>
      <c r="CF57" s="147"/>
      <c r="CG57" s="147"/>
      <c r="CH57" s="147"/>
      <c r="CI57" s="147"/>
      <c r="CJ57" s="147"/>
      <c r="CK57" s="147"/>
      <c r="CL57" s="147"/>
      <c r="CM57" s="147"/>
      <c r="CN57" s="147"/>
      <c r="CO57" s="147"/>
      <c r="CP57" s="147"/>
      <c r="CQ57" s="147"/>
      <c r="CR57" s="147"/>
      <c r="CS57" s="147"/>
      <c r="CT57" s="147"/>
      <c r="CU57" s="147"/>
      <c r="CV57" s="147"/>
      <c r="CW57" s="147"/>
      <c r="CX57" s="147"/>
      <c r="CY57" s="147"/>
      <c r="CZ57" s="147"/>
      <c r="DA57" s="147"/>
      <c r="DB57" s="147"/>
      <c r="DC57" s="147"/>
      <c r="DD57" s="147"/>
      <c r="DE57" s="147"/>
      <c r="DF57" s="147"/>
      <c r="DG57" s="147"/>
      <c r="DH57" s="147"/>
      <c r="DI57" s="147"/>
      <c r="DJ57" s="147"/>
      <c r="DK57" s="147"/>
      <c r="DL57" s="147"/>
      <c r="DM57" s="147"/>
      <c r="DN57" s="147"/>
      <c r="DO57" s="147"/>
      <c r="DP57" s="147"/>
      <c r="DQ57" s="147"/>
      <c r="DR57" s="147"/>
      <c r="DS57" s="147"/>
      <c r="DT57" s="147"/>
      <c r="DU57" s="147"/>
      <c r="DV57" s="147"/>
      <c r="DW57" s="147"/>
      <c r="DX57" s="147"/>
      <c r="DY57" s="147"/>
      <c r="DZ57" s="147"/>
      <c r="EA57" s="147"/>
      <c r="EB57" s="147"/>
      <c r="EC57" s="147"/>
      <c r="ED57" s="147"/>
      <c r="EE57" s="147"/>
      <c r="EF57" s="147"/>
      <c r="EG57" s="147"/>
      <c r="EH57" s="147"/>
      <c r="EI57" s="147"/>
      <c r="EJ57" s="147"/>
      <c r="EK57" s="147"/>
      <c r="EL57" s="147"/>
      <c r="EM57" s="147"/>
      <c r="EN57" s="147"/>
      <c r="EO57" s="147"/>
      <c r="EP57" s="147"/>
      <c r="EQ57" s="147"/>
      <c r="ER57" s="147"/>
      <c r="ES57" s="147"/>
      <c r="ET57" s="147"/>
      <c r="EU57" s="147"/>
      <c r="EV57" s="147"/>
      <c r="EW57" s="147"/>
      <c r="EX57" s="147"/>
      <c r="EY57" s="147"/>
      <c r="EZ57" s="147"/>
      <c r="FA57" s="147"/>
      <c r="FB57" s="147"/>
      <c r="FC57" s="147"/>
      <c r="FD57" s="147"/>
      <c r="FE57" s="147"/>
      <c r="FF57" s="147"/>
      <c r="FG57" s="147"/>
      <c r="FH57" s="147"/>
      <c r="FI57" s="147"/>
      <c r="FJ57" s="147"/>
      <c r="FK57" s="147"/>
      <c r="FL57" s="147"/>
      <c r="FM57" s="147"/>
      <c r="FN57" s="147"/>
      <c r="FO57" s="147"/>
      <c r="FP57" s="147"/>
      <c r="FQ57" s="147"/>
      <c r="FR57" s="147"/>
      <c r="FS57" s="147"/>
      <c r="FT57" s="147"/>
      <c r="FU57" s="147"/>
      <c r="FV57" s="147"/>
      <c r="FW57" s="147"/>
      <c r="FX57" s="147"/>
      <c r="FY57" s="147"/>
      <c r="FZ57" s="147"/>
      <c r="GA57" s="147"/>
      <c r="GB57" s="147"/>
      <c r="GC57" s="147"/>
      <c r="GD57" s="147"/>
      <c r="GE57" s="147"/>
      <c r="GF57" s="147"/>
      <c r="GG57" s="147"/>
      <c r="GH57" s="147"/>
      <c r="GI57" s="147"/>
      <c r="GJ57" s="147"/>
      <c r="GK57" s="147"/>
      <c r="GL57" s="147"/>
      <c r="GM57" s="147"/>
      <c r="GN57" s="147"/>
      <c r="GO57" s="147"/>
      <c r="GP57" s="147"/>
      <c r="GQ57" s="147"/>
      <c r="GR57" s="147"/>
      <c r="GS57" s="147"/>
      <c r="GT57" s="147"/>
      <c r="GU57" s="147"/>
      <c r="GV57" s="147"/>
      <c r="GW57" s="147"/>
      <c r="GX57" s="147"/>
      <c r="GY57" s="147"/>
      <c r="GZ57" s="147"/>
      <c r="HA57" s="147"/>
      <c r="HB57" s="147"/>
      <c r="HC57" s="147"/>
      <c r="HD57" s="147"/>
      <c r="HE57" s="147"/>
      <c r="HF57" s="147"/>
      <c r="HG57" s="147"/>
      <c r="HH57" s="147"/>
      <c r="HI57" s="147"/>
      <c r="HJ57" s="147"/>
      <c r="HK57" s="147"/>
      <c r="HL57" s="147"/>
      <c r="HM57" s="147"/>
      <c r="HN57" s="147"/>
      <c r="HO57" s="147"/>
      <c r="HP57" s="147"/>
      <c r="HQ57" s="147"/>
      <c r="HR57" s="147"/>
      <c r="HS57" s="147"/>
      <c r="HT57" s="147"/>
      <c r="HU57" s="147"/>
      <c r="HV57" s="147"/>
      <c r="HW57" s="147"/>
      <c r="HX57" s="147"/>
      <c r="HY57" s="147"/>
      <c r="HZ57" s="147"/>
      <c r="IA57" s="147"/>
      <c r="IB57" s="147"/>
      <c r="IC57" s="147"/>
      <c r="ID57" s="147"/>
      <c r="IE57" s="147"/>
    </row>
    <row r="58" spans="1:239" s="148" customFormat="1" ht="27" customHeight="1">
      <c r="A58" s="35"/>
      <c r="B58" s="37"/>
      <c r="C58" s="37"/>
      <c r="D58" s="146" t="s">
        <v>81</v>
      </c>
      <c r="E58" s="37"/>
      <c r="F58" s="147"/>
      <c r="G58" s="76"/>
      <c r="H58" s="26"/>
      <c r="I58" s="27"/>
      <c r="J58" s="82"/>
      <c r="K58" s="82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7"/>
      <c r="BM58" s="147"/>
      <c r="BN58" s="147"/>
      <c r="BO58" s="147"/>
      <c r="BP58" s="147"/>
      <c r="BQ58" s="147"/>
      <c r="BR58" s="147"/>
      <c r="BS58" s="147"/>
      <c r="BT58" s="147"/>
      <c r="BU58" s="147"/>
      <c r="BV58" s="147"/>
      <c r="BW58" s="147"/>
      <c r="BX58" s="147"/>
      <c r="BY58" s="147"/>
      <c r="BZ58" s="147"/>
      <c r="CA58" s="147"/>
      <c r="CB58" s="147"/>
      <c r="CC58" s="147"/>
      <c r="CD58" s="147"/>
      <c r="CE58" s="147"/>
      <c r="CF58" s="147"/>
      <c r="CG58" s="147"/>
      <c r="CH58" s="147"/>
      <c r="CI58" s="147"/>
      <c r="CJ58" s="147"/>
      <c r="CK58" s="147"/>
      <c r="CL58" s="147"/>
      <c r="CM58" s="147"/>
      <c r="CN58" s="147"/>
      <c r="CO58" s="147"/>
      <c r="CP58" s="147"/>
      <c r="CQ58" s="147"/>
      <c r="CR58" s="147"/>
      <c r="CS58" s="147"/>
      <c r="CT58" s="147"/>
      <c r="CU58" s="147"/>
      <c r="CV58" s="147"/>
      <c r="CW58" s="147"/>
      <c r="CX58" s="147"/>
      <c r="CY58" s="147"/>
      <c r="CZ58" s="147"/>
      <c r="DA58" s="147"/>
      <c r="DB58" s="147"/>
      <c r="DC58" s="147"/>
      <c r="DD58" s="147"/>
      <c r="DE58" s="147"/>
      <c r="DF58" s="147"/>
      <c r="DG58" s="147"/>
      <c r="DH58" s="147"/>
      <c r="DI58" s="147"/>
      <c r="DJ58" s="147"/>
      <c r="DK58" s="147"/>
      <c r="DL58" s="147"/>
      <c r="DM58" s="147"/>
      <c r="DN58" s="147"/>
      <c r="DO58" s="147"/>
      <c r="DP58" s="147"/>
      <c r="DQ58" s="147"/>
      <c r="DR58" s="147"/>
      <c r="DS58" s="147"/>
      <c r="DT58" s="147"/>
      <c r="DU58" s="147"/>
      <c r="DV58" s="147"/>
      <c r="DW58" s="147"/>
      <c r="DX58" s="147"/>
      <c r="DY58" s="147"/>
      <c r="DZ58" s="147"/>
      <c r="EA58" s="147"/>
      <c r="EB58" s="147"/>
      <c r="EC58" s="147"/>
      <c r="ED58" s="147"/>
      <c r="EE58" s="147"/>
      <c r="EF58" s="147"/>
      <c r="EG58" s="147"/>
      <c r="EH58" s="147"/>
      <c r="EI58" s="147"/>
      <c r="EJ58" s="147"/>
      <c r="EK58" s="147"/>
      <c r="EL58" s="147"/>
      <c r="EM58" s="147"/>
      <c r="EN58" s="147"/>
      <c r="EO58" s="147"/>
      <c r="EP58" s="147"/>
      <c r="EQ58" s="147"/>
      <c r="ER58" s="147"/>
      <c r="ES58" s="147"/>
      <c r="ET58" s="147"/>
      <c r="EU58" s="147"/>
      <c r="EV58" s="147"/>
      <c r="EW58" s="147"/>
      <c r="EX58" s="147"/>
      <c r="EY58" s="147"/>
      <c r="EZ58" s="147"/>
      <c r="FA58" s="147"/>
      <c r="FB58" s="147"/>
      <c r="FC58" s="147"/>
      <c r="FD58" s="147"/>
      <c r="FE58" s="147"/>
      <c r="FF58" s="147"/>
      <c r="FG58" s="147"/>
      <c r="FH58" s="147"/>
      <c r="FI58" s="147"/>
      <c r="FJ58" s="147"/>
      <c r="FK58" s="147"/>
      <c r="FL58" s="147"/>
      <c r="FM58" s="147"/>
      <c r="FN58" s="147"/>
      <c r="FO58" s="147"/>
      <c r="FP58" s="147"/>
      <c r="FQ58" s="147"/>
      <c r="FR58" s="147"/>
      <c r="FS58" s="147"/>
      <c r="FT58" s="147"/>
      <c r="FU58" s="147"/>
      <c r="FV58" s="147"/>
      <c r="FW58" s="147"/>
      <c r="FX58" s="147"/>
      <c r="FY58" s="147"/>
      <c r="FZ58" s="147"/>
      <c r="GA58" s="147"/>
      <c r="GB58" s="147"/>
      <c r="GC58" s="147"/>
      <c r="GD58" s="147"/>
      <c r="GE58" s="147"/>
      <c r="GF58" s="147"/>
      <c r="GG58" s="147"/>
      <c r="GH58" s="147"/>
      <c r="GI58" s="147"/>
      <c r="GJ58" s="147"/>
      <c r="GK58" s="147"/>
      <c r="GL58" s="147"/>
      <c r="GM58" s="147"/>
      <c r="GN58" s="147"/>
      <c r="GO58" s="147"/>
      <c r="GP58" s="147"/>
      <c r="GQ58" s="147"/>
      <c r="GR58" s="147"/>
      <c r="GS58" s="147"/>
      <c r="GT58" s="147"/>
      <c r="GU58" s="147"/>
      <c r="GV58" s="147"/>
      <c r="GW58" s="147"/>
      <c r="GX58" s="147"/>
      <c r="GY58" s="147"/>
      <c r="GZ58" s="147"/>
      <c r="HA58" s="147"/>
      <c r="HB58" s="147"/>
      <c r="HC58" s="147"/>
      <c r="HD58" s="147"/>
      <c r="HE58" s="147"/>
      <c r="HF58" s="147"/>
      <c r="HG58" s="147"/>
      <c r="HH58" s="147"/>
      <c r="HI58" s="147"/>
      <c r="HJ58" s="147"/>
      <c r="HK58" s="147"/>
      <c r="HL58" s="147"/>
      <c r="HM58" s="147"/>
      <c r="HN58" s="147"/>
      <c r="HO58" s="147"/>
      <c r="HP58" s="147"/>
      <c r="HQ58" s="147"/>
      <c r="HR58" s="147"/>
      <c r="HS58" s="147"/>
      <c r="HT58" s="147"/>
      <c r="HU58" s="147"/>
      <c r="HV58" s="147"/>
      <c r="HW58" s="147"/>
      <c r="HX58" s="147"/>
      <c r="HY58" s="147"/>
      <c r="HZ58" s="147"/>
      <c r="IA58" s="147"/>
      <c r="IB58" s="147"/>
      <c r="IC58" s="147"/>
      <c r="ID58" s="147"/>
      <c r="IE58" s="147"/>
    </row>
    <row r="59" spans="1:239" s="176" customFormat="1" ht="13.5" customHeight="1">
      <c r="A59" s="166"/>
      <c r="B59" s="167"/>
      <c r="C59" s="168">
        <v>735</v>
      </c>
      <c r="D59" s="168" t="s">
        <v>90</v>
      </c>
      <c r="E59" s="169"/>
      <c r="F59" s="170"/>
      <c r="G59" s="171"/>
      <c r="H59" s="171">
        <f>SUM(H60:H114)</f>
        <v>0</v>
      </c>
      <c r="I59" s="172"/>
      <c r="J59" s="173"/>
      <c r="K59" s="174"/>
      <c r="L59" s="174"/>
      <c r="M59" s="174"/>
      <c r="N59" s="174"/>
      <c r="O59" s="174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  <c r="BI59" s="175"/>
      <c r="BJ59" s="175"/>
      <c r="BK59" s="175"/>
      <c r="BL59" s="175"/>
      <c r="BM59" s="175"/>
      <c r="BN59" s="175"/>
      <c r="BO59" s="175"/>
      <c r="BP59" s="175"/>
      <c r="BQ59" s="175"/>
      <c r="BR59" s="175"/>
      <c r="BS59" s="175"/>
      <c r="BT59" s="175"/>
      <c r="BU59" s="175"/>
      <c r="BV59" s="175"/>
      <c r="BW59" s="175"/>
      <c r="BX59" s="175"/>
      <c r="BY59" s="175"/>
      <c r="BZ59" s="175"/>
      <c r="CA59" s="175"/>
      <c r="CB59" s="175"/>
      <c r="CC59" s="175"/>
      <c r="CD59" s="175"/>
      <c r="CE59" s="175"/>
      <c r="CF59" s="175"/>
      <c r="CG59" s="175"/>
      <c r="CH59" s="175"/>
      <c r="CI59" s="175"/>
      <c r="CJ59" s="175"/>
      <c r="CK59" s="175"/>
      <c r="CL59" s="175"/>
      <c r="CM59" s="175"/>
      <c r="CN59" s="175"/>
      <c r="CO59" s="175"/>
      <c r="CP59" s="175"/>
      <c r="CQ59" s="175"/>
      <c r="CR59" s="175"/>
      <c r="CS59" s="175"/>
      <c r="CT59" s="175"/>
      <c r="CU59" s="175"/>
      <c r="CV59" s="175"/>
      <c r="CW59" s="175"/>
      <c r="CX59" s="175"/>
      <c r="CY59" s="175"/>
      <c r="CZ59" s="175"/>
      <c r="DA59" s="175"/>
      <c r="DB59" s="175"/>
      <c r="DC59" s="175"/>
      <c r="DD59" s="175"/>
      <c r="DE59" s="175"/>
      <c r="DF59" s="175"/>
      <c r="DG59" s="175"/>
      <c r="DH59" s="175"/>
      <c r="DI59" s="175"/>
      <c r="DJ59" s="175"/>
      <c r="DK59" s="175"/>
      <c r="DL59" s="175"/>
      <c r="DM59" s="175"/>
      <c r="DN59" s="175"/>
      <c r="DO59" s="175"/>
      <c r="DP59" s="175"/>
      <c r="DQ59" s="175"/>
      <c r="DR59" s="175"/>
      <c r="DS59" s="175"/>
      <c r="DT59" s="175"/>
      <c r="DU59" s="175"/>
      <c r="DV59" s="175"/>
      <c r="DW59" s="175"/>
      <c r="DX59" s="175"/>
      <c r="DY59" s="175"/>
      <c r="DZ59" s="175"/>
      <c r="EA59" s="175"/>
      <c r="EB59" s="175"/>
      <c r="EC59" s="175"/>
      <c r="ED59" s="175"/>
      <c r="EE59" s="175"/>
      <c r="EF59" s="175"/>
      <c r="EG59" s="175"/>
      <c r="EH59" s="175"/>
      <c r="EI59" s="175"/>
      <c r="EJ59" s="175"/>
      <c r="EK59" s="175"/>
      <c r="EL59" s="175"/>
      <c r="EM59" s="175"/>
      <c r="EN59" s="175"/>
      <c r="EO59" s="175"/>
      <c r="EP59" s="175"/>
      <c r="EQ59" s="175"/>
      <c r="ER59" s="175"/>
      <c r="ES59" s="175"/>
      <c r="ET59" s="175"/>
      <c r="EU59" s="175"/>
      <c r="EV59" s="175"/>
      <c r="EW59" s="175"/>
      <c r="EX59" s="175"/>
      <c r="EY59" s="175"/>
      <c r="EZ59" s="175"/>
      <c r="FA59" s="175"/>
      <c r="FB59" s="175"/>
      <c r="FC59" s="175"/>
      <c r="FD59" s="175"/>
      <c r="FE59" s="175"/>
      <c r="FF59" s="175"/>
      <c r="FG59" s="175"/>
      <c r="FH59" s="175"/>
      <c r="FI59" s="175"/>
      <c r="FJ59" s="175"/>
      <c r="FK59" s="175"/>
      <c r="FL59" s="175"/>
      <c r="FM59" s="175"/>
      <c r="FN59" s="175"/>
      <c r="FO59" s="175"/>
      <c r="FP59" s="175"/>
      <c r="FQ59" s="175"/>
      <c r="FR59" s="175"/>
      <c r="FS59" s="175"/>
      <c r="FT59" s="175"/>
      <c r="FU59" s="175"/>
      <c r="FV59" s="175"/>
      <c r="FW59" s="175"/>
      <c r="FX59" s="175"/>
      <c r="FY59" s="175"/>
      <c r="FZ59" s="175"/>
      <c r="GA59" s="175"/>
      <c r="GB59" s="175"/>
      <c r="GC59" s="175"/>
      <c r="GD59" s="175"/>
      <c r="GE59" s="175"/>
      <c r="GF59" s="175"/>
      <c r="GG59" s="175"/>
      <c r="GH59" s="175"/>
      <c r="GI59" s="175"/>
      <c r="GJ59" s="175"/>
      <c r="GK59" s="175"/>
      <c r="GL59" s="175"/>
      <c r="GM59" s="175"/>
      <c r="GN59" s="175"/>
      <c r="GO59" s="175"/>
      <c r="GP59" s="175"/>
      <c r="GQ59" s="175"/>
      <c r="GR59" s="175"/>
      <c r="GS59" s="175"/>
      <c r="GT59" s="175"/>
      <c r="GU59" s="175"/>
      <c r="GV59" s="175"/>
      <c r="GW59" s="175"/>
      <c r="GX59" s="175"/>
      <c r="GY59" s="175"/>
      <c r="GZ59" s="175"/>
      <c r="HA59" s="175"/>
      <c r="HB59" s="175"/>
      <c r="HC59" s="175"/>
      <c r="HD59" s="175"/>
      <c r="HE59" s="175"/>
      <c r="HF59" s="175"/>
      <c r="HG59" s="175"/>
      <c r="HH59" s="175"/>
      <c r="HI59" s="175"/>
      <c r="HJ59" s="175"/>
      <c r="HK59" s="175"/>
      <c r="HL59" s="175"/>
      <c r="HM59" s="175"/>
      <c r="HN59" s="175"/>
      <c r="HO59" s="175"/>
      <c r="HP59" s="175"/>
      <c r="HQ59" s="175"/>
      <c r="HR59" s="175"/>
      <c r="HS59" s="175"/>
      <c r="HT59" s="175"/>
      <c r="HU59" s="175"/>
      <c r="HV59" s="175"/>
      <c r="HW59" s="175"/>
      <c r="HX59" s="175"/>
      <c r="HY59" s="175"/>
      <c r="HZ59" s="175"/>
      <c r="IA59" s="175"/>
      <c r="IB59" s="175"/>
      <c r="IC59" s="175"/>
      <c r="ID59" s="175"/>
      <c r="IE59" s="175"/>
    </row>
    <row r="60" spans="1:239" s="157" customFormat="1" ht="13.5" customHeight="1">
      <c r="A60" s="24">
        <v>12</v>
      </c>
      <c r="B60" s="28" t="s">
        <v>83</v>
      </c>
      <c r="C60" s="25">
        <v>735111810</v>
      </c>
      <c r="D60" s="25" t="s">
        <v>91</v>
      </c>
      <c r="E60" s="25" t="s">
        <v>92</v>
      </c>
      <c r="F60" s="34">
        <f>SUM(F62:F63)</f>
        <v>55.620000000000005</v>
      </c>
      <c r="G60" s="26"/>
      <c r="H60" s="26">
        <f>F60*G60</f>
        <v>0</v>
      </c>
      <c r="I60" s="154" t="s">
        <v>93</v>
      </c>
      <c r="J60" s="190"/>
      <c r="R60" s="158"/>
      <c r="S60" s="158"/>
    </row>
    <row r="61" spans="1:239" s="157" customFormat="1" ht="13.5" customHeight="1">
      <c r="A61" s="159"/>
      <c r="B61" s="160"/>
      <c r="C61" s="83"/>
      <c r="D61" s="161" t="s">
        <v>94</v>
      </c>
      <c r="E61" s="83"/>
      <c r="F61" s="163"/>
      <c r="G61" s="88"/>
      <c r="H61" s="88"/>
      <c r="I61" s="33"/>
      <c r="R61" s="158"/>
      <c r="S61" s="158"/>
    </row>
    <row r="62" spans="1:239" s="164" customFormat="1" ht="13.5" customHeight="1">
      <c r="A62" s="159"/>
      <c r="B62" s="160"/>
      <c r="C62" s="83"/>
      <c r="D62" s="161" t="s">
        <v>95</v>
      </c>
      <c r="E62" s="83"/>
      <c r="F62" s="31">
        <f>0.345*(23)</f>
        <v>7.9349999999999996</v>
      </c>
      <c r="G62" s="88"/>
      <c r="H62" s="88"/>
      <c r="I62" s="33"/>
      <c r="J62" s="162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  <c r="BI62" s="163"/>
      <c r="BJ62" s="163"/>
      <c r="BK62" s="163"/>
      <c r="BL62" s="163"/>
      <c r="BM62" s="163"/>
      <c r="BN62" s="163"/>
      <c r="BO62" s="163"/>
      <c r="BP62" s="163"/>
      <c r="BQ62" s="163"/>
      <c r="BR62" s="163"/>
      <c r="BS62" s="163"/>
      <c r="BT62" s="163"/>
      <c r="BU62" s="163"/>
      <c r="BV62" s="163"/>
      <c r="BW62" s="163"/>
      <c r="BX62" s="163"/>
      <c r="BY62" s="163"/>
      <c r="BZ62" s="163"/>
      <c r="CA62" s="163"/>
      <c r="CB62" s="163"/>
      <c r="CC62" s="163"/>
      <c r="CD62" s="163"/>
      <c r="CE62" s="163"/>
      <c r="CF62" s="163"/>
      <c r="CG62" s="163"/>
      <c r="CH62" s="163"/>
      <c r="CI62" s="163"/>
      <c r="CJ62" s="163"/>
      <c r="CK62" s="163"/>
      <c r="CL62" s="163"/>
      <c r="CM62" s="163"/>
      <c r="CN62" s="163"/>
      <c r="CO62" s="163"/>
      <c r="CP62" s="163"/>
      <c r="CQ62" s="163"/>
      <c r="CR62" s="163"/>
      <c r="CS62" s="163"/>
      <c r="CT62" s="163"/>
      <c r="CU62" s="163"/>
      <c r="CV62" s="163"/>
      <c r="CW62" s="163"/>
      <c r="CX62" s="163"/>
      <c r="CY62" s="163"/>
      <c r="CZ62" s="163"/>
      <c r="DA62" s="163"/>
      <c r="DB62" s="163"/>
      <c r="DC62" s="163"/>
      <c r="DD62" s="163"/>
      <c r="DE62" s="163"/>
      <c r="DF62" s="163"/>
      <c r="DG62" s="163"/>
      <c r="DH62" s="163"/>
      <c r="DI62" s="163"/>
      <c r="DJ62" s="163"/>
      <c r="DK62" s="163"/>
      <c r="DL62" s="163"/>
      <c r="DM62" s="163"/>
      <c r="DN62" s="163"/>
      <c r="DO62" s="163"/>
      <c r="DP62" s="163"/>
      <c r="DQ62" s="163"/>
      <c r="DR62" s="163"/>
      <c r="DS62" s="163"/>
      <c r="DT62" s="163"/>
      <c r="DU62" s="163"/>
      <c r="DV62" s="163"/>
      <c r="DW62" s="163"/>
      <c r="DX62" s="163"/>
      <c r="DY62" s="163"/>
      <c r="DZ62" s="163"/>
      <c r="EA62" s="163"/>
      <c r="EB62" s="163"/>
      <c r="EC62" s="163"/>
      <c r="ED62" s="163"/>
      <c r="EE62" s="163"/>
      <c r="EF62" s="163"/>
      <c r="EG62" s="163"/>
      <c r="EH62" s="163"/>
      <c r="EI62" s="163"/>
      <c r="EJ62" s="163"/>
      <c r="EK62" s="163"/>
      <c r="EL62" s="163"/>
      <c r="EM62" s="163"/>
      <c r="EN62" s="163"/>
      <c r="EO62" s="163"/>
      <c r="EP62" s="163"/>
      <c r="EQ62" s="163"/>
      <c r="ER62" s="163"/>
      <c r="ES62" s="163"/>
      <c r="ET62" s="163"/>
      <c r="EU62" s="163"/>
      <c r="EV62" s="163"/>
      <c r="EW62" s="163"/>
      <c r="EX62" s="163"/>
      <c r="EY62" s="163"/>
      <c r="EZ62" s="163"/>
      <c r="FA62" s="163"/>
      <c r="FB62" s="163"/>
      <c r="FC62" s="163"/>
      <c r="FD62" s="163"/>
      <c r="FE62" s="163"/>
      <c r="FF62" s="163"/>
      <c r="FG62" s="163"/>
      <c r="FH62" s="163"/>
      <c r="FI62" s="163"/>
      <c r="FJ62" s="163"/>
      <c r="FK62" s="163"/>
      <c r="FL62" s="163"/>
      <c r="FM62" s="163"/>
      <c r="FN62" s="163"/>
      <c r="FO62" s="163"/>
      <c r="FP62" s="163"/>
      <c r="FQ62" s="163"/>
      <c r="FR62" s="163"/>
      <c r="FS62" s="163"/>
      <c r="FT62" s="163"/>
      <c r="FU62" s="163"/>
      <c r="FV62" s="163"/>
      <c r="FW62" s="163"/>
      <c r="FX62" s="163"/>
      <c r="FY62" s="163"/>
      <c r="FZ62" s="163"/>
      <c r="GA62" s="163"/>
      <c r="GB62" s="163"/>
      <c r="GC62" s="163"/>
      <c r="GD62" s="163"/>
      <c r="GE62" s="163"/>
      <c r="GF62" s="163"/>
      <c r="GG62" s="163"/>
      <c r="GH62" s="163"/>
      <c r="GI62" s="163"/>
      <c r="GJ62" s="163"/>
      <c r="GK62" s="163"/>
      <c r="GL62" s="163"/>
      <c r="GM62" s="163"/>
      <c r="GN62" s="163"/>
      <c r="GO62" s="163"/>
      <c r="GP62" s="163"/>
      <c r="GQ62" s="163"/>
      <c r="GR62" s="163"/>
      <c r="GS62" s="163"/>
      <c r="GT62" s="163"/>
      <c r="GU62" s="163"/>
      <c r="GV62" s="163"/>
      <c r="GW62" s="163"/>
      <c r="GX62" s="163"/>
      <c r="GY62" s="163"/>
      <c r="GZ62" s="163"/>
      <c r="HA62" s="163"/>
      <c r="HB62" s="163"/>
      <c r="HC62" s="163"/>
      <c r="HD62" s="163"/>
      <c r="HE62" s="163"/>
      <c r="HF62" s="163"/>
      <c r="HG62" s="163"/>
      <c r="HH62" s="163"/>
      <c r="HI62" s="163"/>
      <c r="HJ62" s="163"/>
      <c r="HK62" s="163"/>
      <c r="HL62" s="163"/>
      <c r="HM62" s="163"/>
      <c r="HN62" s="163"/>
      <c r="HO62" s="163"/>
      <c r="HP62" s="163"/>
      <c r="HQ62" s="163"/>
      <c r="HR62" s="163"/>
      <c r="HS62" s="163"/>
      <c r="HT62" s="163"/>
      <c r="HU62" s="163"/>
      <c r="HV62" s="163"/>
      <c r="HW62" s="163"/>
      <c r="HX62" s="163"/>
      <c r="HY62" s="163"/>
      <c r="HZ62" s="163"/>
      <c r="IA62" s="163"/>
      <c r="IB62" s="163"/>
      <c r="IC62" s="163"/>
      <c r="ID62" s="163"/>
      <c r="IE62" s="163"/>
    </row>
    <row r="63" spans="1:239" s="164" customFormat="1" ht="27" customHeight="1">
      <c r="A63" s="159"/>
      <c r="B63" s="160"/>
      <c r="C63" s="83"/>
      <c r="D63" s="161" t="s">
        <v>96</v>
      </c>
      <c r="E63" s="83"/>
      <c r="F63" s="31">
        <f>0.255*(25+27+18+18+17+18+10+16+10+28)</f>
        <v>47.685000000000002</v>
      </c>
      <c r="G63" s="88"/>
      <c r="H63" s="88"/>
      <c r="I63" s="33"/>
      <c r="J63" s="162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3"/>
      <c r="BR63" s="163"/>
      <c r="BS63" s="163"/>
      <c r="BT63" s="163"/>
      <c r="BU63" s="163"/>
      <c r="BV63" s="163"/>
      <c r="BW63" s="163"/>
      <c r="BX63" s="163"/>
      <c r="BY63" s="163"/>
      <c r="BZ63" s="163"/>
      <c r="CA63" s="163"/>
      <c r="CB63" s="163"/>
      <c r="CC63" s="163"/>
      <c r="CD63" s="163"/>
      <c r="CE63" s="163"/>
      <c r="CF63" s="163"/>
      <c r="CG63" s="163"/>
      <c r="CH63" s="163"/>
      <c r="CI63" s="163"/>
      <c r="CJ63" s="163"/>
      <c r="CK63" s="163"/>
      <c r="CL63" s="163"/>
      <c r="CM63" s="163"/>
      <c r="CN63" s="163"/>
      <c r="CO63" s="163"/>
      <c r="CP63" s="163"/>
      <c r="CQ63" s="163"/>
      <c r="CR63" s="163"/>
      <c r="CS63" s="163"/>
      <c r="CT63" s="163"/>
      <c r="CU63" s="163"/>
      <c r="CV63" s="163"/>
      <c r="CW63" s="163"/>
      <c r="CX63" s="163"/>
      <c r="CY63" s="163"/>
      <c r="CZ63" s="163"/>
      <c r="DA63" s="163"/>
      <c r="DB63" s="163"/>
      <c r="DC63" s="163"/>
      <c r="DD63" s="163"/>
      <c r="DE63" s="163"/>
      <c r="DF63" s="163"/>
      <c r="DG63" s="163"/>
      <c r="DH63" s="163"/>
      <c r="DI63" s="163"/>
      <c r="DJ63" s="163"/>
      <c r="DK63" s="163"/>
      <c r="DL63" s="163"/>
      <c r="DM63" s="163"/>
      <c r="DN63" s="163"/>
      <c r="DO63" s="163"/>
      <c r="DP63" s="163"/>
      <c r="DQ63" s="163"/>
      <c r="DR63" s="163"/>
      <c r="DS63" s="163"/>
      <c r="DT63" s="163"/>
      <c r="DU63" s="163"/>
      <c r="DV63" s="163"/>
      <c r="DW63" s="163"/>
      <c r="DX63" s="163"/>
      <c r="DY63" s="163"/>
      <c r="DZ63" s="163"/>
      <c r="EA63" s="163"/>
      <c r="EB63" s="163"/>
      <c r="EC63" s="163"/>
      <c r="ED63" s="163"/>
      <c r="EE63" s="163"/>
      <c r="EF63" s="163"/>
      <c r="EG63" s="163"/>
      <c r="EH63" s="163"/>
      <c r="EI63" s="163"/>
      <c r="EJ63" s="163"/>
      <c r="EK63" s="163"/>
      <c r="EL63" s="163"/>
      <c r="EM63" s="163"/>
      <c r="EN63" s="163"/>
      <c r="EO63" s="163"/>
      <c r="EP63" s="163"/>
      <c r="EQ63" s="163"/>
      <c r="ER63" s="163"/>
      <c r="ES63" s="163"/>
      <c r="ET63" s="163"/>
      <c r="EU63" s="163"/>
      <c r="EV63" s="163"/>
      <c r="EW63" s="163"/>
      <c r="EX63" s="163"/>
      <c r="EY63" s="163"/>
      <c r="EZ63" s="163"/>
      <c r="FA63" s="163"/>
      <c r="FB63" s="163"/>
      <c r="FC63" s="163"/>
      <c r="FD63" s="163"/>
      <c r="FE63" s="163"/>
      <c r="FF63" s="163"/>
      <c r="FG63" s="163"/>
      <c r="FH63" s="163"/>
      <c r="FI63" s="163"/>
      <c r="FJ63" s="163"/>
      <c r="FK63" s="163"/>
      <c r="FL63" s="163"/>
      <c r="FM63" s="163"/>
      <c r="FN63" s="163"/>
      <c r="FO63" s="163"/>
      <c r="FP63" s="163"/>
      <c r="FQ63" s="163"/>
      <c r="FR63" s="163"/>
      <c r="FS63" s="163"/>
      <c r="FT63" s="163"/>
      <c r="FU63" s="163"/>
      <c r="FV63" s="163"/>
      <c r="FW63" s="163"/>
      <c r="FX63" s="163"/>
      <c r="FY63" s="163"/>
      <c r="FZ63" s="163"/>
      <c r="GA63" s="163"/>
      <c r="GB63" s="163"/>
      <c r="GC63" s="163"/>
      <c r="GD63" s="163"/>
      <c r="GE63" s="163"/>
      <c r="GF63" s="163"/>
      <c r="GG63" s="163"/>
      <c r="GH63" s="163"/>
      <c r="GI63" s="163"/>
      <c r="GJ63" s="163"/>
      <c r="GK63" s="163"/>
      <c r="GL63" s="163"/>
      <c r="GM63" s="163"/>
      <c r="GN63" s="163"/>
      <c r="GO63" s="163"/>
      <c r="GP63" s="163"/>
      <c r="GQ63" s="163"/>
      <c r="GR63" s="163"/>
      <c r="GS63" s="163"/>
      <c r="GT63" s="163"/>
      <c r="GU63" s="163"/>
      <c r="GV63" s="163"/>
      <c r="GW63" s="163"/>
      <c r="GX63" s="163"/>
      <c r="GY63" s="163"/>
      <c r="GZ63" s="163"/>
      <c r="HA63" s="163"/>
      <c r="HB63" s="163"/>
      <c r="HC63" s="163"/>
      <c r="HD63" s="163"/>
      <c r="HE63" s="163"/>
      <c r="HF63" s="163"/>
      <c r="HG63" s="163"/>
      <c r="HH63" s="163"/>
      <c r="HI63" s="163"/>
      <c r="HJ63" s="163"/>
      <c r="HK63" s="163"/>
      <c r="HL63" s="163"/>
      <c r="HM63" s="163"/>
      <c r="HN63" s="163"/>
      <c r="HO63" s="163"/>
      <c r="HP63" s="163"/>
      <c r="HQ63" s="163"/>
      <c r="HR63" s="163"/>
      <c r="HS63" s="163"/>
      <c r="HT63" s="163"/>
      <c r="HU63" s="163"/>
      <c r="HV63" s="163"/>
      <c r="HW63" s="163"/>
      <c r="HX63" s="163"/>
      <c r="HY63" s="163"/>
      <c r="HZ63" s="163"/>
      <c r="IA63" s="163"/>
      <c r="IB63" s="163"/>
      <c r="IC63" s="163"/>
      <c r="ID63" s="163"/>
      <c r="IE63" s="163"/>
    </row>
    <row r="64" spans="1:239" s="157" customFormat="1" ht="13.5" customHeight="1">
      <c r="A64" s="24">
        <v>13</v>
      </c>
      <c r="B64" s="28" t="s">
        <v>83</v>
      </c>
      <c r="C64" s="25">
        <v>735117110</v>
      </c>
      <c r="D64" s="25" t="s">
        <v>97</v>
      </c>
      <c r="E64" s="25" t="s">
        <v>92</v>
      </c>
      <c r="F64" s="34">
        <f>SUM(F66:F67)</f>
        <v>55.620000000000005</v>
      </c>
      <c r="G64" s="26"/>
      <c r="H64" s="26">
        <f>F64*G64</f>
        <v>0</v>
      </c>
      <c r="I64" s="154" t="s">
        <v>93</v>
      </c>
      <c r="J64" s="190"/>
      <c r="R64" s="158"/>
      <c r="S64" s="158"/>
    </row>
    <row r="65" spans="1:239" s="157" customFormat="1" ht="13.5" customHeight="1">
      <c r="A65" s="159"/>
      <c r="B65" s="160"/>
      <c r="C65" s="83"/>
      <c r="D65" s="161" t="s">
        <v>98</v>
      </c>
      <c r="E65" s="83"/>
      <c r="F65" s="163"/>
      <c r="G65" s="88"/>
      <c r="H65" s="88"/>
      <c r="I65" s="33"/>
      <c r="J65" s="177"/>
      <c r="R65" s="158"/>
      <c r="S65" s="158"/>
    </row>
    <row r="66" spans="1:239" s="164" customFormat="1" ht="13.5" customHeight="1">
      <c r="A66" s="159"/>
      <c r="B66" s="160"/>
      <c r="C66" s="83"/>
      <c r="D66" s="161" t="s">
        <v>95</v>
      </c>
      <c r="E66" s="83"/>
      <c r="F66" s="31">
        <f>0.345*(23)</f>
        <v>7.9349999999999996</v>
      </c>
      <c r="G66" s="88"/>
      <c r="H66" s="88"/>
      <c r="I66" s="33"/>
      <c r="J66" s="162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  <c r="BI66" s="163"/>
      <c r="BJ66" s="163"/>
      <c r="BK66" s="163"/>
      <c r="BL66" s="163"/>
      <c r="BM66" s="163"/>
      <c r="BN66" s="163"/>
      <c r="BO66" s="163"/>
      <c r="BP66" s="163"/>
      <c r="BQ66" s="163"/>
      <c r="BR66" s="163"/>
      <c r="BS66" s="163"/>
      <c r="BT66" s="163"/>
      <c r="BU66" s="163"/>
      <c r="BV66" s="163"/>
      <c r="BW66" s="163"/>
      <c r="BX66" s="163"/>
      <c r="BY66" s="163"/>
      <c r="BZ66" s="163"/>
      <c r="CA66" s="163"/>
      <c r="CB66" s="163"/>
      <c r="CC66" s="163"/>
      <c r="CD66" s="163"/>
      <c r="CE66" s="163"/>
      <c r="CF66" s="163"/>
      <c r="CG66" s="163"/>
      <c r="CH66" s="163"/>
      <c r="CI66" s="163"/>
      <c r="CJ66" s="163"/>
      <c r="CK66" s="163"/>
      <c r="CL66" s="163"/>
      <c r="CM66" s="163"/>
      <c r="CN66" s="163"/>
      <c r="CO66" s="163"/>
      <c r="CP66" s="163"/>
      <c r="CQ66" s="163"/>
      <c r="CR66" s="163"/>
      <c r="CS66" s="163"/>
      <c r="CT66" s="163"/>
      <c r="CU66" s="163"/>
      <c r="CV66" s="163"/>
      <c r="CW66" s="163"/>
      <c r="CX66" s="163"/>
      <c r="CY66" s="163"/>
      <c r="CZ66" s="163"/>
      <c r="DA66" s="163"/>
      <c r="DB66" s="163"/>
      <c r="DC66" s="163"/>
      <c r="DD66" s="163"/>
      <c r="DE66" s="163"/>
      <c r="DF66" s="163"/>
      <c r="DG66" s="163"/>
      <c r="DH66" s="163"/>
      <c r="DI66" s="163"/>
      <c r="DJ66" s="163"/>
      <c r="DK66" s="163"/>
      <c r="DL66" s="163"/>
      <c r="DM66" s="163"/>
      <c r="DN66" s="163"/>
      <c r="DO66" s="163"/>
      <c r="DP66" s="163"/>
      <c r="DQ66" s="163"/>
      <c r="DR66" s="163"/>
      <c r="DS66" s="163"/>
      <c r="DT66" s="163"/>
      <c r="DU66" s="163"/>
      <c r="DV66" s="163"/>
      <c r="DW66" s="163"/>
      <c r="DX66" s="163"/>
      <c r="DY66" s="163"/>
      <c r="DZ66" s="163"/>
      <c r="EA66" s="163"/>
      <c r="EB66" s="163"/>
      <c r="EC66" s="163"/>
      <c r="ED66" s="163"/>
      <c r="EE66" s="163"/>
      <c r="EF66" s="163"/>
      <c r="EG66" s="163"/>
      <c r="EH66" s="163"/>
      <c r="EI66" s="163"/>
      <c r="EJ66" s="163"/>
      <c r="EK66" s="163"/>
      <c r="EL66" s="163"/>
      <c r="EM66" s="163"/>
      <c r="EN66" s="163"/>
      <c r="EO66" s="163"/>
      <c r="EP66" s="163"/>
      <c r="EQ66" s="163"/>
      <c r="ER66" s="163"/>
      <c r="ES66" s="163"/>
      <c r="ET66" s="163"/>
      <c r="EU66" s="163"/>
      <c r="EV66" s="163"/>
      <c r="EW66" s="163"/>
      <c r="EX66" s="163"/>
      <c r="EY66" s="163"/>
      <c r="EZ66" s="163"/>
      <c r="FA66" s="163"/>
      <c r="FB66" s="163"/>
      <c r="FC66" s="163"/>
      <c r="FD66" s="163"/>
      <c r="FE66" s="163"/>
      <c r="FF66" s="163"/>
      <c r="FG66" s="163"/>
      <c r="FH66" s="163"/>
      <c r="FI66" s="163"/>
      <c r="FJ66" s="163"/>
      <c r="FK66" s="163"/>
      <c r="FL66" s="163"/>
      <c r="FM66" s="163"/>
      <c r="FN66" s="163"/>
      <c r="FO66" s="163"/>
      <c r="FP66" s="163"/>
      <c r="FQ66" s="163"/>
      <c r="FR66" s="163"/>
      <c r="FS66" s="163"/>
      <c r="FT66" s="163"/>
      <c r="FU66" s="163"/>
      <c r="FV66" s="163"/>
      <c r="FW66" s="163"/>
      <c r="FX66" s="163"/>
      <c r="FY66" s="163"/>
      <c r="FZ66" s="163"/>
      <c r="GA66" s="163"/>
      <c r="GB66" s="163"/>
      <c r="GC66" s="163"/>
      <c r="GD66" s="163"/>
      <c r="GE66" s="163"/>
      <c r="GF66" s="163"/>
      <c r="GG66" s="163"/>
      <c r="GH66" s="163"/>
      <c r="GI66" s="163"/>
      <c r="GJ66" s="163"/>
      <c r="GK66" s="163"/>
      <c r="GL66" s="163"/>
      <c r="GM66" s="163"/>
      <c r="GN66" s="163"/>
      <c r="GO66" s="163"/>
      <c r="GP66" s="163"/>
      <c r="GQ66" s="163"/>
      <c r="GR66" s="163"/>
      <c r="GS66" s="163"/>
      <c r="GT66" s="163"/>
      <c r="GU66" s="163"/>
      <c r="GV66" s="163"/>
      <c r="GW66" s="163"/>
      <c r="GX66" s="163"/>
      <c r="GY66" s="163"/>
      <c r="GZ66" s="163"/>
      <c r="HA66" s="163"/>
      <c r="HB66" s="163"/>
      <c r="HC66" s="163"/>
      <c r="HD66" s="163"/>
      <c r="HE66" s="163"/>
      <c r="HF66" s="163"/>
      <c r="HG66" s="163"/>
      <c r="HH66" s="163"/>
      <c r="HI66" s="163"/>
      <c r="HJ66" s="163"/>
      <c r="HK66" s="163"/>
      <c r="HL66" s="163"/>
      <c r="HM66" s="163"/>
      <c r="HN66" s="163"/>
      <c r="HO66" s="163"/>
      <c r="HP66" s="163"/>
      <c r="HQ66" s="163"/>
      <c r="HR66" s="163"/>
      <c r="HS66" s="163"/>
      <c r="HT66" s="163"/>
      <c r="HU66" s="163"/>
      <c r="HV66" s="163"/>
      <c r="HW66" s="163"/>
      <c r="HX66" s="163"/>
      <c r="HY66" s="163"/>
      <c r="HZ66" s="163"/>
      <c r="IA66" s="163"/>
      <c r="IB66" s="163"/>
      <c r="IC66" s="163"/>
      <c r="ID66" s="163"/>
      <c r="IE66" s="163"/>
    </row>
    <row r="67" spans="1:239" s="164" customFormat="1" ht="27" customHeight="1">
      <c r="A67" s="159"/>
      <c r="B67" s="160"/>
      <c r="C67" s="83"/>
      <c r="D67" s="161" t="s">
        <v>96</v>
      </c>
      <c r="E67" s="83"/>
      <c r="F67" s="31">
        <f>0.255*(25+27+18+18+17+18+10+16+10+28)</f>
        <v>47.685000000000002</v>
      </c>
      <c r="G67" s="88"/>
      <c r="H67" s="88"/>
      <c r="I67" s="33"/>
      <c r="J67" s="162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  <c r="BI67" s="163"/>
      <c r="BJ67" s="163"/>
      <c r="BK67" s="163"/>
      <c r="BL67" s="163"/>
      <c r="BM67" s="163"/>
      <c r="BN67" s="163"/>
      <c r="BO67" s="163"/>
      <c r="BP67" s="163"/>
      <c r="BQ67" s="163"/>
      <c r="BR67" s="163"/>
      <c r="BS67" s="163"/>
      <c r="BT67" s="163"/>
      <c r="BU67" s="163"/>
      <c r="BV67" s="163"/>
      <c r="BW67" s="163"/>
      <c r="BX67" s="163"/>
      <c r="BY67" s="163"/>
      <c r="BZ67" s="163"/>
      <c r="CA67" s="163"/>
      <c r="CB67" s="163"/>
      <c r="CC67" s="163"/>
      <c r="CD67" s="163"/>
      <c r="CE67" s="163"/>
      <c r="CF67" s="163"/>
      <c r="CG67" s="163"/>
      <c r="CH67" s="163"/>
      <c r="CI67" s="163"/>
      <c r="CJ67" s="163"/>
      <c r="CK67" s="163"/>
      <c r="CL67" s="163"/>
      <c r="CM67" s="163"/>
      <c r="CN67" s="163"/>
      <c r="CO67" s="163"/>
      <c r="CP67" s="163"/>
      <c r="CQ67" s="163"/>
      <c r="CR67" s="163"/>
      <c r="CS67" s="163"/>
      <c r="CT67" s="163"/>
      <c r="CU67" s="163"/>
      <c r="CV67" s="163"/>
      <c r="CW67" s="163"/>
      <c r="CX67" s="163"/>
      <c r="CY67" s="163"/>
      <c r="CZ67" s="163"/>
      <c r="DA67" s="163"/>
      <c r="DB67" s="163"/>
      <c r="DC67" s="163"/>
      <c r="DD67" s="163"/>
      <c r="DE67" s="163"/>
      <c r="DF67" s="163"/>
      <c r="DG67" s="163"/>
      <c r="DH67" s="163"/>
      <c r="DI67" s="163"/>
      <c r="DJ67" s="163"/>
      <c r="DK67" s="163"/>
      <c r="DL67" s="163"/>
      <c r="DM67" s="163"/>
      <c r="DN67" s="163"/>
      <c r="DO67" s="163"/>
      <c r="DP67" s="163"/>
      <c r="DQ67" s="163"/>
      <c r="DR67" s="163"/>
      <c r="DS67" s="163"/>
      <c r="DT67" s="163"/>
      <c r="DU67" s="163"/>
      <c r="DV67" s="163"/>
      <c r="DW67" s="163"/>
      <c r="DX67" s="163"/>
      <c r="DY67" s="163"/>
      <c r="DZ67" s="163"/>
      <c r="EA67" s="163"/>
      <c r="EB67" s="163"/>
      <c r="EC67" s="163"/>
      <c r="ED67" s="163"/>
      <c r="EE67" s="163"/>
      <c r="EF67" s="163"/>
      <c r="EG67" s="163"/>
      <c r="EH67" s="163"/>
      <c r="EI67" s="163"/>
      <c r="EJ67" s="163"/>
      <c r="EK67" s="163"/>
      <c r="EL67" s="163"/>
      <c r="EM67" s="163"/>
      <c r="EN67" s="163"/>
      <c r="EO67" s="163"/>
      <c r="EP67" s="163"/>
      <c r="EQ67" s="163"/>
      <c r="ER67" s="163"/>
      <c r="ES67" s="163"/>
      <c r="ET67" s="163"/>
      <c r="EU67" s="163"/>
      <c r="EV67" s="163"/>
      <c r="EW67" s="163"/>
      <c r="EX67" s="163"/>
      <c r="EY67" s="163"/>
      <c r="EZ67" s="163"/>
      <c r="FA67" s="163"/>
      <c r="FB67" s="163"/>
      <c r="FC67" s="163"/>
      <c r="FD67" s="163"/>
      <c r="FE67" s="163"/>
      <c r="FF67" s="163"/>
      <c r="FG67" s="163"/>
      <c r="FH67" s="163"/>
      <c r="FI67" s="163"/>
      <c r="FJ67" s="163"/>
      <c r="FK67" s="163"/>
      <c r="FL67" s="163"/>
      <c r="FM67" s="163"/>
      <c r="FN67" s="163"/>
      <c r="FO67" s="163"/>
      <c r="FP67" s="163"/>
      <c r="FQ67" s="163"/>
      <c r="FR67" s="163"/>
      <c r="FS67" s="163"/>
      <c r="FT67" s="163"/>
      <c r="FU67" s="163"/>
      <c r="FV67" s="163"/>
      <c r="FW67" s="163"/>
      <c r="FX67" s="163"/>
      <c r="FY67" s="163"/>
      <c r="FZ67" s="163"/>
      <c r="GA67" s="163"/>
      <c r="GB67" s="163"/>
      <c r="GC67" s="163"/>
      <c r="GD67" s="163"/>
      <c r="GE67" s="163"/>
      <c r="GF67" s="163"/>
      <c r="GG67" s="163"/>
      <c r="GH67" s="163"/>
      <c r="GI67" s="163"/>
      <c r="GJ67" s="163"/>
      <c r="GK67" s="163"/>
      <c r="GL67" s="163"/>
      <c r="GM67" s="163"/>
      <c r="GN67" s="163"/>
      <c r="GO67" s="163"/>
      <c r="GP67" s="163"/>
      <c r="GQ67" s="163"/>
      <c r="GR67" s="163"/>
      <c r="GS67" s="163"/>
      <c r="GT67" s="163"/>
      <c r="GU67" s="163"/>
      <c r="GV67" s="163"/>
      <c r="GW67" s="163"/>
      <c r="GX67" s="163"/>
      <c r="GY67" s="163"/>
      <c r="GZ67" s="163"/>
      <c r="HA67" s="163"/>
      <c r="HB67" s="163"/>
      <c r="HC67" s="163"/>
      <c r="HD67" s="163"/>
      <c r="HE67" s="163"/>
      <c r="HF67" s="163"/>
      <c r="HG67" s="163"/>
      <c r="HH67" s="163"/>
      <c r="HI67" s="163"/>
      <c r="HJ67" s="163"/>
      <c r="HK67" s="163"/>
      <c r="HL67" s="163"/>
      <c r="HM67" s="163"/>
      <c r="HN67" s="163"/>
      <c r="HO67" s="163"/>
      <c r="HP67" s="163"/>
      <c r="HQ67" s="163"/>
      <c r="HR67" s="163"/>
      <c r="HS67" s="163"/>
      <c r="HT67" s="163"/>
      <c r="HU67" s="163"/>
      <c r="HV67" s="163"/>
      <c r="HW67" s="163"/>
      <c r="HX67" s="163"/>
      <c r="HY67" s="163"/>
      <c r="HZ67" s="163"/>
      <c r="IA67" s="163"/>
      <c r="IB67" s="163"/>
      <c r="IC67" s="163"/>
      <c r="ID67" s="163"/>
      <c r="IE67" s="163"/>
    </row>
    <row r="68" spans="1:239" s="157" customFormat="1" ht="13.5" customHeight="1">
      <c r="A68" s="24">
        <v>14</v>
      </c>
      <c r="B68" s="28" t="s">
        <v>83</v>
      </c>
      <c r="C68" s="25">
        <v>735118110</v>
      </c>
      <c r="D68" s="25" t="s">
        <v>99</v>
      </c>
      <c r="E68" s="25" t="s">
        <v>92</v>
      </c>
      <c r="F68" s="34">
        <f>SUM(F70:F71)</f>
        <v>55.620000000000005</v>
      </c>
      <c r="G68" s="26"/>
      <c r="H68" s="26">
        <f>F68*G68</f>
        <v>0</v>
      </c>
      <c r="I68" s="154" t="s">
        <v>93</v>
      </c>
      <c r="J68" s="190"/>
      <c r="R68" s="158"/>
      <c r="S68" s="158"/>
    </row>
    <row r="69" spans="1:239" s="157" customFormat="1" ht="13.5" customHeight="1">
      <c r="A69" s="159"/>
      <c r="B69" s="160"/>
      <c r="C69" s="83"/>
      <c r="D69" s="161" t="s">
        <v>100</v>
      </c>
      <c r="E69" s="83"/>
      <c r="F69" s="163"/>
      <c r="G69" s="88"/>
      <c r="H69" s="88"/>
      <c r="I69" s="33"/>
      <c r="R69" s="158"/>
      <c r="S69" s="158"/>
    </row>
    <row r="70" spans="1:239" s="164" customFormat="1" ht="13.5" customHeight="1">
      <c r="A70" s="159"/>
      <c r="B70" s="160"/>
      <c r="C70" s="83"/>
      <c r="D70" s="161" t="s">
        <v>95</v>
      </c>
      <c r="E70" s="83"/>
      <c r="F70" s="31">
        <f>0.345*(23)</f>
        <v>7.9349999999999996</v>
      </c>
      <c r="G70" s="88"/>
      <c r="H70" s="88"/>
      <c r="I70" s="33"/>
      <c r="J70" s="162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3"/>
      <c r="BR70" s="163"/>
      <c r="BS70" s="163"/>
      <c r="BT70" s="163"/>
      <c r="BU70" s="163"/>
      <c r="BV70" s="163"/>
      <c r="BW70" s="163"/>
      <c r="BX70" s="163"/>
      <c r="BY70" s="163"/>
      <c r="BZ70" s="163"/>
      <c r="CA70" s="163"/>
      <c r="CB70" s="163"/>
      <c r="CC70" s="163"/>
      <c r="CD70" s="163"/>
      <c r="CE70" s="163"/>
      <c r="CF70" s="163"/>
      <c r="CG70" s="163"/>
      <c r="CH70" s="163"/>
      <c r="CI70" s="163"/>
      <c r="CJ70" s="163"/>
      <c r="CK70" s="163"/>
      <c r="CL70" s="163"/>
      <c r="CM70" s="163"/>
      <c r="CN70" s="163"/>
      <c r="CO70" s="163"/>
      <c r="CP70" s="163"/>
      <c r="CQ70" s="163"/>
      <c r="CR70" s="163"/>
      <c r="CS70" s="163"/>
      <c r="CT70" s="163"/>
      <c r="CU70" s="163"/>
      <c r="CV70" s="163"/>
      <c r="CW70" s="163"/>
      <c r="CX70" s="163"/>
      <c r="CY70" s="163"/>
      <c r="CZ70" s="163"/>
      <c r="DA70" s="163"/>
      <c r="DB70" s="163"/>
      <c r="DC70" s="163"/>
      <c r="DD70" s="163"/>
      <c r="DE70" s="163"/>
      <c r="DF70" s="163"/>
      <c r="DG70" s="163"/>
      <c r="DH70" s="163"/>
      <c r="DI70" s="163"/>
      <c r="DJ70" s="163"/>
      <c r="DK70" s="163"/>
      <c r="DL70" s="163"/>
      <c r="DM70" s="163"/>
      <c r="DN70" s="163"/>
      <c r="DO70" s="163"/>
      <c r="DP70" s="163"/>
      <c r="DQ70" s="163"/>
      <c r="DR70" s="163"/>
      <c r="DS70" s="163"/>
      <c r="DT70" s="163"/>
      <c r="DU70" s="163"/>
      <c r="DV70" s="163"/>
      <c r="DW70" s="163"/>
      <c r="DX70" s="163"/>
      <c r="DY70" s="163"/>
      <c r="DZ70" s="163"/>
      <c r="EA70" s="163"/>
      <c r="EB70" s="163"/>
      <c r="EC70" s="163"/>
      <c r="ED70" s="163"/>
      <c r="EE70" s="163"/>
      <c r="EF70" s="163"/>
      <c r="EG70" s="163"/>
      <c r="EH70" s="163"/>
      <c r="EI70" s="163"/>
      <c r="EJ70" s="163"/>
      <c r="EK70" s="163"/>
      <c r="EL70" s="163"/>
      <c r="EM70" s="163"/>
      <c r="EN70" s="163"/>
      <c r="EO70" s="163"/>
      <c r="EP70" s="163"/>
      <c r="EQ70" s="163"/>
      <c r="ER70" s="163"/>
      <c r="ES70" s="163"/>
      <c r="ET70" s="163"/>
      <c r="EU70" s="163"/>
      <c r="EV70" s="163"/>
      <c r="EW70" s="163"/>
      <c r="EX70" s="163"/>
      <c r="EY70" s="163"/>
      <c r="EZ70" s="163"/>
      <c r="FA70" s="163"/>
      <c r="FB70" s="163"/>
      <c r="FC70" s="163"/>
      <c r="FD70" s="163"/>
      <c r="FE70" s="163"/>
      <c r="FF70" s="163"/>
      <c r="FG70" s="163"/>
      <c r="FH70" s="163"/>
      <c r="FI70" s="163"/>
      <c r="FJ70" s="163"/>
      <c r="FK70" s="163"/>
      <c r="FL70" s="163"/>
      <c r="FM70" s="163"/>
      <c r="FN70" s="163"/>
      <c r="FO70" s="163"/>
      <c r="FP70" s="163"/>
      <c r="FQ70" s="163"/>
      <c r="FR70" s="163"/>
      <c r="FS70" s="163"/>
      <c r="FT70" s="163"/>
      <c r="FU70" s="163"/>
      <c r="FV70" s="163"/>
      <c r="FW70" s="163"/>
      <c r="FX70" s="163"/>
      <c r="FY70" s="163"/>
      <c r="FZ70" s="163"/>
      <c r="GA70" s="163"/>
      <c r="GB70" s="163"/>
      <c r="GC70" s="163"/>
      <c r="GD70" s="163"/>
      <c r="GE70" s="163"/>
      <c r="GF70" s="163"/>
      <c r="GG70" s="163"/>
      <c r="GH70" s="163"/>
      <c r="GI70" s="163"/>
      <c r="GJ70" s="163"/>
      <c r="GK70" s="163"/>
      <c r="GL70" s="163"/>
      <c r="GM70" s="163"/>
      <c r="GN70" s="163"/>
      <c r="GO70" s="163"/>
      <c r="GP70" s="163"/>
      <c r="GQ70" s="163"/>
      <c r="GR70" s="163"/>
      <c r="GS70" s="163"/>
      <c r="GT70" s="163"/>
      <c r="GU70" s="163"/>
      <c r="GV70" s="163"/>
      <c r="GW70" s="163"/>
      <c r="GX70" s="163"/>
      <c r="GY70" s="163"/>
      <c r="GZ70" s="163"/>
      <c r="HA70" s="163"/>
      <c r="HB70" s="163"/>
      <c r="HC70" s="163"/>
      <c r="HD70" s="163"/>
      <c r="HE70" s="163"/>
      <c r="HF70" s="163"/>
      <c r="HG70" s="163"/>
      <c r="HH70" s="163"/>
      <c r="HI70" s="163"/>
      <c r="HJ70" s="163"/>
      <c r="HK70" s="163"/>
      <c r="HL70" s="163"/>
      <c r="HM70" s="163"/>
      <c r="HN70" s="163"/>
      <c r="HO70" s="163"/>
      <c r="HP70" s="163"/>
      <c r="HQ70" s="163"/>
      <c r="HR70" s="163"/>
      <c r="HS70" s="163"/>
      <c r="HT70" s="163"/>
      <c r="HU70" s="163"/>
      <c r="HV70" s="163"/>
      <c r="HW70" s="163"/>
      <c r="HX70" s="163"/>
      <c r="HY70" s="163"/>
      <c r="HZ70" s="163"/>
      <c r="IA70" s="163"/>
      <c r="IB70" s="163"/>
      <c r="IC70" s="163"/>
      <c r="ID70" s="163"/>
      <c r="IE70" s="163"/>
    </row>
    <row r="71" spans="1:239" s="164" customFormat="1" ht="27" customHeight="1">
      <c r="A71" s="159"/>
      <c r="B71" s="160"/>
      <c r="C71" s="83"/>
      <c r="D71" s="161" t="s">
        <v>96</v>
      </c>
      <c r="E71" s="83"/>
      <c r="F71" s="31">
        <f>0.255*(25+27+18+18+17+18+10+16+10+28)</f>
        <v>47.685000000000002</v>
      </c>
      <c r="G71" s="88"/>
      <c r="H71" s="88"/>
      <c r="I71" s="33"/>
      <c r="J71" s="162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3"/>
      <c r="BN71" s="163"/>
      <c r="BO71" s="163"/>
      <c r="BP71" s="163"/>
      <c r="BQ71" s="163"/>
      <c r="BR71" s="163"/>
      <c r="BS71" s="163"/>
      <c r="BT71" s="163"/>
      <c r="BU71" s="163"/>
      <c r="BV71" s="163"/>
      <c r="BW71" s="163"/>
      <c r="BX71" s="163"/>
      <c r="BY71" s="163"/>
      <c r="BZ71" s="163"/>
      <c r="CA71" s="163"/>
      <c r="CB71" s="163"/>
      <c r="CC71" s="163"/>
      <c r="CD71" s="163"/>
      <c r="CE71" s="163"/>
      <c r="CF71" s="163"/>
      <c r="CG71" s="163"/>
      <c r="CH71" s="163"/>
      <c r="CI71" s="163"/>
      <c r="CJ71" s="163"/>
      <c r="CK71" s="163"/>
      <c r="CL71" s="163"/>
      <c r="CM71" s="163"/>
      <c r="CN71" s="163"/>
      <c r="CO71" s="163"/>
      <c r="CP71" s="163"/>
      <c r="CQ71" s="163"/>
      <c r="CR71" s="163"/>
      <c r="CS71" s="163"/>
      <c r="CT71" s="163"/>
      <c r="CU71" s="163"/>
      <c r="CV71" s="163"/>
      <c r="CW71" s="163"/>
      <c r="CX71" s="163"/>
      <c r="CY71" s="163"/>
      <c r="CZ71" s="163"/>
      <c r="DA71" s="163"/>
      <c r="DB71" s="163"/>
      <c r="DC71" s="163"/>
      <c r="DD71" s="163"/>
      <c r="DE71" s="163"/>
      <c r="DF71" s="163"/>
      <c r="DG71" s="163"/>
      <c r="DH71" s="163"/>
      <c r="DI71" s="163"/>
      <c r="DJ71" s="163"/>
      <c r="DK71" s="163"/>
      <c r="DL71" s="163"/>
      <c r="DM71" s="163"/>
      <c r="DN71" s="163"/>
      <c r="DO71" s="163"/>
      <c r="DP71" s="163"/>
      <c r="DQ71" s="163"/>
      <c r="DR71" s="163"/>
      <c r="DS71" s="163"/>
      <c r="DT71" s="163"/>
      <c r="DU71" s="163"/>
      <c r="DV71" s="163"/>
      <c r="DW71" s="163"/>
      <c r="DX71" s="163"/>
      <c r="DY71" s="163"/>
      <c r="DZ71" s="163"/>
      <c r="EA71" s="163"/>
      <c r="EB71" s="163"/>
      <c r="EC71" s="163"/>
      <c r="ED71" s="163"/>
      <c r="EE71" s="163"/>
      <c r="EF71" s="163"/>
      <c r="EG71" s="163"/>
      <c r="EH71" s="163"/>
      <c r="EI71" s="163"/>
      <c r="EJ71" s="163"/>
      <c r="EK71" s="163"/>
      <c r="EL71" s="163"/>
      <c r="EM71" s="163"/>
      <c r="EN71" s="163"/>
      <c r="EO71" s="163"/>
      <c r="EP71" s="163"/>
      <c r="EQ71" s="163"/>
      <c r="ER71" s="163"/>
      <c r="ES71" s="163"/>
      <c r="ET71" s="163"/>
      <c r="EU71" s="163"/>
      <c r="EV71" s="163"/>
      <c r="EW71" s="163"/>
      <c r="EX71" s="163"/>
      <c r="EY71" s="163"/>
      <c r="EZ71" s="163"/>
      <c r="FA71" s="163"/>
      <c r="FB71" s="163"/>
      <c r="FC71" s="163"/>
      <c r="FD71" s="163"/>
      <c r="FE71" s="163"/>
      <c r="FF71" s="163"/>
      <c r="FG71" s="163"/>
      <c r="FH71" s="163"/>
      <c r="FI71" s="163"/>
      <c r="FJ71" s="163"/>
      <c r="FK71" s="163"/>
      <c r="FL71" s="163"/>
      <c r="FM71" s="163"/>
      <c r="FN71" s="163"/>
      <c r="FO71" s="163"/>
      <c r="FP71" s="163"/>
      <c r="FQ71" s="163"/>
      <c r="FR71" s="163"/>
      <c r="FS71" s="163"/>
      <c r="FT71" s="163"/>
      <c r="FU71" s="163"/>
      <c r="FV71" s="163"/>
      <c r="FW71" s="163"/>
      <c r="FX71" s="163"/>
      <c r="FY71" s="163"/>
      <c r="FZ71" s="163"/>
      <c r="GA71" s="163"/>
      <c r="GB71" s="163"/>
      <c r="GC71" s="163"/>
      <c r="GD71" s="163"/>
      <c r="GE71" s="163"/>
      <c r="GF71" s="163"/>
      <c r="GG71" s="163"/>
      <c r="GH71" s="163"/>
      <c r="GI71" s="163"/>
      <c r="GJ71" s="163"/>
      <c r="GK71" s="163"/>
      <c r="GL71" s="163"/>
      <c r="GM71" s="163"/>
      <c r="GN71" s="163"/>
      <c r="GO71" s="163"/>
      <c r="GP71" s="163"/>
      <c r="GQ71" s="163"/>
      <c r="GR71" s="163"/>
      <c r="GS71" s="163"/>
      <c r="GT71" s="163"/>
      <c r="GU71" s="163"/>
      <c r="GV71" s="163"/>
      <c r="GW71" s="163"/>
      <c r="GX71" s="163"/>
      <c r="GY71" s="163"/>
      <c r="GZ71" s="163"/>
      <c r="HA71" s="163"/>
      <c r="HB71" s="163"/>
      <c r="HC71" s="163"/>
      <c r="HD71" s="163"/>
      <c r="HE71" s="163"/>
      <c r="HF71" s="163"/>
      <c r="HG71" s="163"/>
      <c r="HH71" s="163"/>
      <c r="HI71" s="163"/>
      <c r="HJ71" s="163"/>
      <c r="HK71" s="163"/>
      <c r="HL71" s="163"/>
      <c r="HM71" s="163"/>
      <c r="HN71" s="163"/>
      <c r="HO71" s="163"/>
      <c r="HP71" s="163"/>
      <c r="HQ71" s="163"/>
      <c r="HR71" s="163"/>
      <c r="HS71" s="163"/>
      <c r="HT71" s="163"/>
      <c r="HU71" s="163"/>
      <c r="HV71" s="163"/>
      <c r="HW71" s="163"/>
      <c r="HX71" s="163"/>
      <c r="HY71" s="163"/>
      <c r="HZ71" s="163"/>
      <c r="IA71" s="163"/>
      <c r="IB71" s="163"/>
      <c r="IC71" s="163"/>
      <c r="ID71" s="163"/>
      <c r="IE71" s="163"/>
    </row>
    <row r="72" spans="1:239" s="157" customFormat="1" ht="13.5" customHeight="1">
      <c r="A72" s="24">
        <v>15</v>
      </c>
      <c r="B72" s="28" t="s">
        <v>83</v>
      </c>
      <c r="C72" s="25">
        <v>735119140</v>
      </c>
      <c r="D72" s="25" t="s">
        <v>101</v>
      </c>
      <c r="E72" s="25" t="s">
        <v>92</v>
      </c>
      <c r="F72" s="34">
        <f>SUM(F74:F75)</f>
        <v>55.620000000000005</v>
      </c>
      <c r="G72" s="26"/>
      <c r="H72" s="26">
        <f>F72*G72</f>
        <v>0</v>
      </c>
      <c r="I72" s="154" t="s">
        <v>93</v>
      </c>
      <c r="J72" s="190"/>
      <c r="R72" s="158"/>
      <c r="S72" s="158"/>
    </row>
    <row r="73" spans="1:239" s="157" customFormat="1" ht="13.5" customHeight="1">
      <c r="A73" s="159"/>
      <c r="B73" s="160"/>
      <c r="C73" s="83"/>
      <c r="D73" s="161" t="s">
        <v>102</v>
      </c>
      <c r="E73" s="83"/>
      <c r="F73" s="163"/>
      <c r="G73" s="88"/>
      <c r="H73" s="88"/>
      <c r="I73" s="33"/>
      <c r="R73" s="158"/>
      <c r="S73" s="158"/>
    </row>
    <row r="74" spans="1:239" s="164" customFormat="1" ht="13.5" customHeight="1">
      <c r="A74" s="159"/>
      <c r="B74" s="160"/>
      <c r="C74" s="83"/>
      <c r="D74" s="161" t="s">
        <v>95</v>
      </c>
      <c r="E74" s="83"/>
      <c r="F74" s="31">
        <f>0.345*(23)</f>
        <v>7.9349999999999996</v>
      </c>
      <c r="G74" s="88"/>
      <c r="H74" s="88"/>
      <c r="I74" s="33"/>
      <c r="J74" s="162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  <c r="CV74" s="163"/>
      <c r="CW74" s="163"/>
      <c r="CX74" s="163"/>
      <c r="CY74" s="163"/>
      <c r="CZ74" s="163"/>
      <c r="DA74" s="163"/>
      <c r="DB74" s="163"/>
      <c r="DC74" s="163"/>
      <c r="DD74" s="163"/>
      <c r="DE74" s="163"/>
      <c r="DF74" s="163"/>
      <c r="DG74" s="163"/>
      <c r="DH74" s="163"/>
      <c r="DI74" s="163"/>
      <c r="DJ74" s="163"/>
      <c r="DK74" s="163"/>
      <c r="DL74" s="163"/>
      <c r="DM74" s="163"/>
      <c r="DN74" s="163"/>
      <c r="DO74" s="163"/>
      <c r="DP74" s="163"/>
      <c r="DQ74" s="163"/>
      <c r="DR74" s="163"/>
      <c r="DS74" s="163"/>
      <c r="DT74" s="163"/>
      <c r="DU74" s="163"/>
      <c r="DV74" s="163"/>
      <c r="DW74" s="163"/>
      <c r="DX74" s="163"/>
      <c r="DY74" s="163"/>
      <c r="DZ74" s="163"/>
      <c r="EA74" s="163"/>
      <c r="EB74" s="163"/>
      <c r="EC74" s="163"/>
      <c r="ED74" s="163"/>
      <c r="EE74" s="163"/>
      <c r="EF74" s="163"/>
      <c r="EG74" s="163"/>
      <c r="EH74" s="163"/>
      <c r="EI74" s="163"/>
      <c r="EJ74" s="163"/>
      <c r="EK74" s="163"/>
      <c r="EL74" s="163"/>
      <c r="EM74" s="163"/>
      <c r="EN74" s="163"/>
      <c r="EO74" s="163"/>
      <c r="EP74" s="163"/>
      <c r="EQ74" s="163"/>
      <c r="ER74" s="163"/>
      <c r="ES74" s="163"/>
      <c r="ET74" s="163"/>
      <c r="EU74" s="163"/>
      <c r="EV74" s="163"/>
      <c r="EW74" s="163"/>
      <c r="EX74" s="163"/>
      <c r="EY74" s="163"/>
      <c r="EZ74" s="163"/>
      <c r="FA74" s="163"/>
      <c r="FB74" s="163"/>
      <c r="FC74" s="163"/>
      <c r="FD74" s="163"/>
      <c r="FE74" s="163"/>
      <c r="FF74" s="163"/>
      <c r="FG74" s="163"/>
      <c r="FH74" s="163"/>
      <c r="FI74" s="163"/>
      <c r="FJ74" s="163"/>
      <c r="FK74" s="163"/>
      <c r="FL74" s="163"/>
      <c r="FM74" s="163"/>
      <c r="FN74" s="163"/>
      <c r="FO74" s="163"/>
      <c r="FP74" s="163"/>
      <c r="FQ74" s="163"/>
      <c r="FR74" s="163"/>
      <c r="FS74" s="163"/>
      <c r="FT74" s="163"/>
      <c r="FU74" s="163"/>
      <c r="FV74" s="163"/>
      <c r="FW74" s="163"/>
      <c r="FX74" s="163"/>
      <c r="FY74" s="163"/>
      <c r="FZ74" s="163"/>
      <c r="GA74" s="163"/>
      <c r="GB74" s="163"/>
      <c r="GC74" s="163"/>
      <c r="GD74" s="163"/>
      <c r="GE74" s="163"/>
      <c r="GF74" s="163"/>
      <c r="GG74" s="163"/>
      <c r="GH74" s="163"/>
      <c r="GI74" s="163"/>
      <c r="GJ74" s="163"/>
      <c r="GK74" s="163"/>
      <c r="GL74" s="163"/>
      <c r="GM74" s="163"/>
      <c r="GN74" s="163"/>
      <c r="GO74" s="163"/>
      <c r="GP74" s="163"/>
      <c r="GQ74" s="163"/>
      <c r="GR74" s="163"/>
      <c r="GS74" s="163"/>
      <c r="GT74" s="163"/>
      <c r="GU74" s="163"/>
      <c r="GV74" s="163"/>
      <c r="GW74" s="163"/>
      <c r="GX74" s="163"/>
      <c r="GY74" s="163"/>
      <c r="GZ74" s="163"/>
      <c r="HA74" s="163"/>
      <c r="HB74" s="163"/>
      <c r="HC74" s="163"/>
      <c r="HD74" s="163"/>
      <c r="HE74" s="163"/>
      <c r="HF74" s="163"/>
      <c r="HG74" s="163"/>
      <c r="HH74" s="163"/>
      <c r="HI74" s="163"/>
      <c r="HJ74" s="163"/>
      <c r="HK74" s="163"/>
      <c r="HL74" s="163"/>
      <c r="HM74" s="163"/>
      <c r="HN74" s="163"/>
      <c r="HO74" s="163"/>
      <c r="HP74" s="163"/>
      <c r="HQ74" s="163"/>
      <c r="HR74" s="163"/>
      <c r="HS74" s="163"/>
      <c r="HT74" s="163"/>
      <c r="HU74" s="163"/>
      <c r="HV74" s="163"/>
      <c r="HW74" s="163"/>
      <c r="HX74" s="163"/>
      <c r="HY74" s="163"/>
      <c r="HZ74" s="163"/>
      <c r="IA74" s="163"/>
      <c r="IB74" s="163"/>
      <c r="IC74" s="163"/>
      <c r="ID74" s="163"/>
      <c r="IE74" s="163"/>
    </row>
    <row r="75" spans="1:239" s="164" customFormat="1" ht="27" customHeight="1">
      <c r="A75" s="159"/>
      <c r="B75" s="160"/>
      <c r="C75" s="83"/>
      <c r="D75" s="161" t="s">
        <v>96</v>
      </c>
      <c r="E75" s="83"/>
      <c r="F75" s="31">
        <f>0.255*(25+27+18+18+17+18+10+16+10+28)</f>
        <v>47.685000000000002</v>
      </c>
      <c r="G75" s="88"/>
      <c r="H75" s="88"/>
      <c r="I75" s="33"/>
      <c r="J75" s="162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  <c r="CV75" s="163"/>
      <c r="CW75" s="163"/>
      <c r="CX75" s="163"/>
      <c r="CY75" s="163"/>
      <c r="CZ75" s="163"/>
      <c r="DA75" s="163"/>
      <c r="DB75" s="163"/>
      <c r="DC75" s="163"/>
      <c r="DD75" s="163"/>
      <c r="DE75" s="163"/>
      <c r="DF75" s="163"/>
      <c r="DG75" s="163"/>
      <c r="DH75" s="163"/>
      <c r="DI75" s="163"/>
      <c r="DJ75" s="163"/>
      <c r="DK75" s="163"/>
      <c r="DL75" s="163"/>
      <c r="DM75" s="163"/>
      <c r="DN75" s="163"/>
      <c r="DO75" s="163"/>
      <c r="DP75" s="163"/>
      <c r="DQ75" s="163"/>
      <c r="DR75" s="163"/>
      <c r="DS75" s="163"/>
      <c r="DT75" s="163"/>
      <c r="DU75" s="163"/>
      <c r="DV75" s="163"/>
      <c r="DW75" s="163"/>
      <c r="DX75" s="163"/>
      <c r="DY75" s="163"/>
      <c r="DZ75" s="163"/>
      <c r="EA75" s="163"/>
      <c r="EB75" s="163"/>
      <c r="EC75" s="163"/>
      <c r="ED75" s="163"/>
      <c r="EE75" s="163"/>
      <c r="EF75" s="163"/>
      <c r="EG75" s="163"/>
      <c r="EH75" s="163"/>
      <c r="EI75" s="163"/>
      <c r="EJ75" s="163"/>
      <c r="EK75" s="163"/>
      <c r="EL75" s="163"/>
      <c r="EM75" s="163"/>
      <c r="EN75" s="163"/>
      <c r="EO75" s="163"/>
      <c r="EP75" s="163"/>
      <c r="EQ75" s="163"/>
      <c r="ER75" s="163"/>
      <c r="ES75" s="163"/>
      <c r="ET75" s="163"/>
      <c r="EU75" s="163"/>
      <c r="EV75" s="163"/>
      <c r="EW75" s="163"/>
      <c r="EX75" s="163"/>
      <c r="EY75" s="163"/>
      <c r="EZ75" s="163"/>
      <c r="FA75" s="163"/>
      <c r="FB75" s="163"/>
      <c r="FC75" s="163"/>
      <c r="FD75" s="163"/>
      <c r="FE75" s="163"/>
      <c r="FF75" s="163"/>
      <c r="FG75" s="163"/>
      <c r="FH75" s="163"/>
      <c r="FI75" s="163"/>
      <c r="FJ75" s="163"/>
      <c r="FK75" s="163"/>
      <c r="FL75" s="163"/>
      <c r="FM75" s="163"/>
      <c r="FN75" s="163"/>
      <c r="FO75" s="163"/>
      <c r="FP75" s="163"/>
      <c r="FQ75" s="163"/>
      <c r="FR75" s="163"/>
      <c r="FS75" s="163"/>
      <c r="FT75" s="163"/>
      <c r="FU75" s="163"/>
      <c r="FV75" s="163"/>
      <c r="FW75" s="163"/>
      <c r="FX75" s="163"/>
      <c r="FY75" s="163"/>
      <c r="FZ75" s="163"/>
      <c r="GA75" s="163"/>
      <c r="GB75" s="163"/>
      <c r="GC75" s="163"/>
      <c r="GD75" s="163"/>
      <c r="GE75" s="163"/>
      <c r="GF75" s="163"/>
      <c r="GG75" s="163"/>
      <c r="GH75" s="163"/>
      <c r="GI75" s="163"/>
      <c r="GJ75" s="163"/>
      <c r="GK75" s="163"/>
      <c r="GL75" s="163"/>
      <c r="GM75" s="163"/>
      <c r="GN75" s="163"/>
      <c r="GO75" s="163"/>
      <c r="GP75" s="163"/>
      <c r="GQ75" s="163"/>
      <c r="GR75" s="163"/>
      <c r="GS75" s="163"/>
      <c r="GT75" s="163"/>
      <c r="GU75" s="163"/>
      <c r="GV75" s="163"/>
      <c r="GW75" s="163"/>
      <c r="GX75" s="163"/>
      <c r="GY75" s="163"/>
      <c r="GZ75" s="163"/>
      <c r="HA75" s="163"/>
      <c r="HB75" s="163"/>
      <c r="HC75" s="163"/>
      <c r="HD75" s="163"/>
      <c r="HE75" s="163"/>
      <c r="HF75" s="163"/>
      <c r="HG75" s="163"/>
      <c r="HH75" s="163"/>
      <c r="HI75" s="163"/>
      <c r="HJ75" s="163"/>
      <c r="HK75" s="163"/>
      <c r="HL75" s="163"/>
      <c r="HM75" s="163"/>
      <c r="HN75" s="163"/>
      <c r="HO75" s="163"/>
      <c r="HP75" s="163"/>
      <c r="HQ75" s="163"/>
      <c r="HR75" s="163"/>
      <c r="HS75" s="163"/>
      <c r="HT75" s="163"/>
      <c r="HU75" s="163"/>
      <c r="HV75" s="163"/>
      <c r="HW75" s="163"/>
      <c r="HX75" s="163"/>
      <c r="HY75" s="163"/>
      <c r="HZ75" s="163"/>
      <c r="IA75" s="163"/>
      <c r="IB75" s="163"/>
      <c r="IC75" s="163"/>
      <c r="ID75" s="163"/>
      <c r="IE75" s="163"/>
    </row>
    <row r="76" spans="1:239" s="157" customFormat="1" ht="13.5" customHeight="1">
      <c r="A76" s="24">
        <v>16</v>
      </c>
      <c r="B76" s="28" t="s">
        <v>83</v>
      </c>
      <c r="C76" s="25">
        <v>735191902</v>
      </c>
      <c r="D76" s="25" t="s">
        <v>103</v>
      </c>
      <c r="E76" s="25" t="s">
        <v>92</v>
      </c>
      <c r="F76" s="34">
        <f>SUM(F78:F79)</f>
        <v>55.620000000000005</v>
      </c>
      <c r="G76" s="26"/>
      <c r="H76" s="26">
        <f>F76*G76</f>
        <v>0</v>
      </c>
      <c r="I76" s="154" t="s">
        <v>93</v>
      </c>
      <c r="J76" s="190"/>
      <c r="R76" s="158"/>
      <c r="S76" s="158"/>
    </row>
    <row r="77" spans="1:239" s="157" customFormat="1" ht="13.5" customHeight="1">
      <c r="A77" s="159"/>
      <c r="B77" s="160"/>
      <c r="C77" s="83"/>
      <c r="D77" s="161" t="s">
        <v>104</v>
      </c>
      <c r="E77" s="83"/>
      <c r="F77" s="163"/>
      <c r="G77" s="88"/>
      <c r="H77" s="88"/>
      <c r="I77" s="33"/>
      <c r="R77" s="158"/>
      <c r="S77" s="158"/>
    </row>
    <row r="78" spans="1:239" s="164" customFormat="1" ht="13.5" customHeight="1">
      <c r="A78" s="159"/>
      <c r="B78" s="160"/>
      <c r="C78" s="83"/>
      <c r="D78" s="161" t="s">
        <v>95</v>
      </c>
      <c r="E78" s="83"/>
      <c r="F78" s="31">
        <f>0.345*(23)</f>
        <v>7.9349999999999996</v>
      </c>
      <c r="G78" s="88"/>
      <c r="H78" s="88"/>
      <c r="I78" s="33"/>
      <c r="J78" s="162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  <c r="BI78" s="163"/>
      <c r="BJ78" s="163"/>
      <c r="BK78" s="163"/>
      <c r="BL78" s="163"/>
      <c r="BM78" s="163"/>
      <c r="BN78" s="163"/>
      <c r="BO78" s="163"/>
      <c r="BP78" s="163"/>
      <c r="BQ78" s="163"/>
      <c r="BR78" s="163"/>
      <c r="BS78" s="163"/>
      <c r="BT78" s="163"/>
      <c r="BU78" s="163"/>
      <c r="BV78" s="163"/>
      <c r="BW78" s="163"/>
      <c r="BX78" s="163"/>
      <c r="BY78" s="163"/>
      <c r="BZ78" s="163"/>
      <c r="CA78" s="163"/>
      <c r="CB78" s="163"/>
      <c r="CC78" s="163"/>
      <c r="CD78" s="163"/>
      <c r="CE78" s="163"/>
      <c r="CF78" s="163"/>
      <c r="CG78" s="163"/>
      <c r="CH78" s="163"/>
      <c r="CI78" s="163"/>
      <c r="CJ78" s="163"/>
      <c r="CK78" s="163"/>
      <c r="CL78" s="163"/>
      <c r="CM78" s="163"/>
      <c r="CN78" s="163"/>
      <c r="CO78" s="163"/>
      <c r="CP78" s="163"/>
      <c r="CQ78" s="163"/>
      <c r="CR78" s="163"/>
      <c r="CS78" s="163"/>
      <c r="CT78" s="163"/>
      <c r="CU78" s="163"/>
      <c r="CV78" s="163"/>
      <c r="CW78" s="163"/>
      <c r="CX78" s="163"/>
      <c r="CY78" s="163"/>
      <c r="CZ78" s="163"/>
      <c r="DA78" s="163"/>
      <c r="DB78" s="163"/>
      <c r="DC78" s="163"/>
      <c r="DD78" s="163"/>
      <c r="DE78" s="163"/>
      <c r="DF78" s="163"/>
      <c r="DG78" s="163"/>
      <c r="DH78" s="163"/>
      <c r="DI78" s="163"/>
      <c r="DJ78" s="163"/>
      <c r="DK78" s="163"/>
      <c r="DL78" s="163"/>
      <c r="DM78" s="163"/>
      <c r="DN78" s="163"/>
      <c r="DO78" s="163"/>
      <c r="DP78" s="163"/>
      <c r="DQ78" s="163"/>
      <c r="DR78" s="163"/>
      <c r="DS78" s="163"/>
      <c r="DT78" s="163"/>
      <c r="DU78" s="163"/>
      <c r="DV78" s="163"/>
      <c r="DW78" s="163"/>
      <c r="DX78" s="163"/>
      <c r="DY78" s="163"/>
      <c r="DZ78" s="163"/>
      <c r="EA78" s="163"/>
      <c r="EB78" s="163"/>
      <c r="EC78" s="163"/>
      <c r="ED78" s="163"/>
      <c r="EE78" s="163"/>
      <c r="EF78" s="163"/>
      <c r="EG78" s="163"/>
      <c r="EH78" s="163"/>
      <c r="EI78" s="163"/>
      <c r="EJ78" s="163"/>
      <c r="EK78" s="163"/>
      <c r="EL78" s="163"/>
      <c r="EM78" s="163"/>
      <c r="EN78" s="163"/>
      <c r="EO78" s="163"/>
      <c r="EP78" s="163"/>
      <c r="EQ78" s="163"/>
      <c r="ER78" s="163"/>
      <c r="ES78" s="163"/>
      <c r="ET78" s="163"/>
      <c r="EU78" s="163"/>
      <c r="EV78" s="163"/>
      <c r="EW78" s="163"/>
      <c r="EX78" s="163"/>
      <c r="EY78" s="163"/>
      <c r="EZ78" s="163"/>
      <c r="FA78" s="163"/>
      <c r="FB78" s="163"/>
      <c r="FC78" s="163"/>
      <c r="FD78" s="163"/>
      <c r="FE78" s="163"/>
      <c r="FF78" s="163"/>
      <c r="FG78" s="163"/>
      <c r="FH78" s="163"/>
      <c r="FI78" s="163"/>
      <c r="FJ78" s="163"/>
      <c r="FK78" s="163"/>
      <c r="FL78" s="163"/>
      <c r="FM78" s="163"/>
      <c r="FN78" s="163"/>
      <c r="FO78" s="163"/>
      <c r="FP78" s="163"/>
      <c r="FQ78" s="163"/>
      <c r="FR78" s="163"/>
      <c r="FS78" s="163"/>
      <c r="FT78" s="163"/>
      <c r="FU78" s="163"/>
      <c r="FV78" s="163"/>
      <c r="FW78" s="163"/>
      <c r="FX78" s="163"/>
      <c r="FY78" s="163"/>
      <c r="FZ78" s="163"/>
      <c r="GA78" s="163"/>
      <c r="GB78" s="163"/>
      <c r="GC78" s="163"/>
      <c r="GD78" s="163"/>
      <c r="GE78" s="163"/>
      <c r="GF78" s="163"/>
      <c r="GG78" s="163"/>
      <c r="GH78" s="163"/>
      <c r="GI78" s="163"/>
      <c r="GJ78" s="163"/>
      <c r="GK78" s="163"/>
      <c r="GL78" s="163"/>
      <c r="GM78" s="163"/>
      <c r="GN78" s="163"/>
      <c r="GO78" s="163"/>
      <c r="GP78" s="163"/>
      <c r="GQ78" s="163"/>
      <c r="GR78" s="163"/>
      <c r="GS78" s="163"/>
      <c r="GT78" s="163"/>
      <c r="GU78" s="163"/>
      <c r="GV78" s="163"/>
      <c r="GW78" s="163"/>
      <c r="GX78" s="163"/>
      <c r="GY78" s="163"/>
      <c r="GZ78" s="163"/>
      <c r="HA78" s="163"/>
      <c r="HB78" s="163"/>
      <c r="HC78" s="163"/>
      <c r="HD78" s="163"/>
      <c r="HE78" s="163"/>
      <c r="HF78" s="163"/>
      <c r="HG78" s="163"/>
      <c r="HH78" s="163"/>
      <c r="HI78" s="163"/>
      <c r="HJ78" s="163"/>
      <c r="HK78" s="163"/>
      <c r="HL78" s="163"/>
      <c r="HM78" s="163"/>
      <c r="HN78" s="163"/>
      <c r="HO78" s="163"/>
      <c r="HP78" s="163"/>
      <c r="HQ78" s="163"/>
      <c r="HR78" s="163"/>
      <c r="HS78" s="163"/>
      <c r="HT78" s="163"/>
      <c r="HU78" s="163"/>
      <c r="HV78" s="163"/>
      <c r="HW78" s="163"/>
      <c r="HX78" s="163"/>
      <c r="HY78" s="163"/>
      <c r="HZ78" s="163"/>
      <c r="IA78" s="163"/>
      <c r="IB78" s="163"/>
      <c r="IC78" s="163"/>
      <c r="ID78" s="163"/>
      <c r="IE78" s="163"/>
    </row>
    <row r="79" spans="1:239" s="164" customFormat="1" ht="27" customHeight="1">
      <c r="A79" s="159"/>
      <c r="B79" s="160"/>
      <c r="C79" s="83"/>
      <c r="D79" s="161" t="s">
        <v>96</v>
      </c>
      <c r="E79" s="83"/>
      <c r="F79" s="31">
        <f>0.255*(25+27+18+18+17+18+10+16+10+28)</f>
        <v>47.685000000000002</v>
      </c>
      <c r="G79" s="88"/>
      <c r="H79" s="88"/>
      <c r="I79" s="33"/>
      <c r="J79" s="162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  <c r="BI79" s="163"/>
      <c r="BJ79" s="163"/>
      <c r="BK79" s="163"/>
      <c r="BL79" s="163"/>
      <c r="BM79" s="163"/>
      <c r="BN79" s="163"/>
      <c r="BO79" s="163"/>
      <c r="BP79" s="163"/>
      <c r="BQ79" s="163"/>
      <c r="BR79" s="163"/>
      <c r="BS79" s="163"/>
      <c r="BT79" s="163"/>
      <c r="BU79" s="163"/>
      <c r="BV79" s="163"/>
      <c r="BW79" s="163"/>
      <c r="BX79" s="163"/>
      <c r="BY79" s="163"/>
      <c r="BZ79" s="163"/>
      <c r="CA79" s="163"/>
      <c r="CB79" s="163"/>
      <c r="CC79" s="163"/>
      <c r="CD79" s="163"/>
      <c r="CE79" s="163"/>
      <c r="CF79" s="163"/>
      <c r="CG79" s="163"/>
      <c r="CH79" s="163"/>
      <c r="CI79" s="163"/>
      <c r="CJ79" s="163"/>
      <c r="CK79" s="163"/>
      <c r="CL79" s="163"/>
      <c r="CM79" s="163"/>
      <c r="CN79" s="163"/>
      <c r="CO79" s="163"/>
      <c r="CP79" s="163"/>
      <c r="CQ79" s="163"/>
      <c r="CR79" s="163"/>
      <c r="CS79" s="163"/>
      <c r="CT79" s="163"/>
      <c r="CU79" s="163"/>
      <c r="CV79" s="163"/>
      <c r="CW79" s="163"/>
      <c r="CX79" s="163"/>
      <c r="CY79" s="163"/>
      <c r="CZ79" s="163"/>
      <c r="DA79" s="163"/>
      <c r="DB79" s="163"/>
      <c r="DC79" s="163"/>
      <c r="DD79" s="163"/>
      <c r="DE79" s="163"/>
      <c r="DF79" s="163"/>
      <c r="DG79" s="163"/>
      <c r="DH79" s="163"/>
      <c r="DI79" s="163"/>
      <c r="DJ79" s="163"/>
      <c r="DK79" s="163"/>
      <c r="DL79" s="163"/>
      <c r="DM79" s="163"/>
      <c r="DN79" s="163"/>
      <c r="DO79" s="163"/>
      <c r="DP79" s="163"/>
      <c r="DQ79" s="163"/>
      <c r="DR79" s="163"/>
      <c r="DS79" s="163"/>
      <c r="DT79" s="163"/>
      <c r="DU79" s="163"/>
      <c r="DV79" s="163"/>
      <c r="DW79" s="163"/>
      <c r="DX79" s="163"/>
      <c r="DY79" s="163"/>
      <c r="DZ79" s="163"/>
      <c r="EA79" s="163"/>
      <c r="EB79" s="163"/>
      <c r="EC79" s="163"/>
      <c r="ED79" s="163"/>
      <c r="EE79" s="163"/>
      <c r="EF79" s="163"/>
      <c r="EG79" s="163"/>
      <c r="EH79" s="163"/>
      <c r="EI79" s="163"/>
      <c r="EJ79" s="163"/>
      <c r="EK79" s="163"/>
      <c r="EL79" s="163"/>
      <c r="EM79" s="163"/>
      <c r="EN79" s="163"/>
      <c r="EO79" s="163"/>
      <c r="EP79" s="163"/>
      <c r="EQ79" s="163"/>
      <c r="ER79" s="163"/>
      <c r="ES79" s="163"/>
      <c r="ET79" s="163"/>
      <c r="EU79" s="163"/>
      <c r="EV79" s="163"/>
      <c r="EW79" s="163"/>
      <c r="EX79" s="163"/>
      <c r="EY79" s="163"/>
      <c r="EZ79" s="163"/>
      <c r="FA79" s="163"/>
      <c r="FB79" s="163"/>
      <c r="FC79" s="163"/>
      <c r="FD79" s="163"/>
      <c r="FE79" s="163"/>
      <c r="FF79" s="163"/>
      <c r="FG79" s="163"/>
      <c r="FH79" s="163"/>
      <c r="FI79" s="163"/>
      <c r="FJ79" s="163"/>
      <c r="FK79" s="163"/>
      <c r="FL79" s="163"/>
      <c r="FM79" s="163"/>
      <c r="FN79" s="163"/>
      <c r="FO79" s="163"/>
      <c r="FP79" s="163"/>
      <c r="FQ79" s="163"/>
      <c r="FR79" s="163"/>
      <c r="FS79" s="163"/>
      <c r="FT79" s="163"/>
      <c r="FU79" s="163"/>
      <c r="FV79" s="163"/>
      <c r="FW79" s="163"/>
      <c r="FX79" s="163"/>
      <c r="FY79" s="163"/>
      <c r="FZ79" s="163"/>
      <c r="GA79" s="163"/>
      <c r="GB79" s="163"/>
      <c r="GC79" s="163"/>
      <c r="GD79" s="163"/>
      <c r="GE79" s="163"/>
      <c r="GF79" s="163"/>
      <c r="GG79" s="163"/>
      <c r="GH79" s="163"/>
      <c r="GI79" s="163"/>
      <c r="GJ79" s="163"/>
      <c r="GK79" s="163"/>
      <c r="GL79" s="163"/>
      <c r="GM79" s="163"/>
      <c r="GN79" s="163"/>
      <c r="GO79" s="163"/>
      <c r="GP79" s="163"/>
      <c r="GQ79" s="163"/>
      <c r="GR79" s="163"/>
      <c r="GS79" s="163"/>
      <c r="GT79" s="163"/>
      <c r="GU79" s="163"/>
      <c r="GV79" s="163"/>
      <c r="GW79" s="163"/>
      <c r="GX79" s="163"/>
      <c r="GY79" s="163"/>
      <c r="GZ79" s="163"/>
      <c r="HA79" s="163"/>
      <c r="HB79" s="163"/>
      <c r="HC79" s="163"/>
      <c r="HD79" s="163"/>
      <c r="HE79" s="163"/>
      <c r="HF79" s="163"/>
      <c r="HG79" s="163"/>
      <c r="HH79" s="163"/>
      <c r="HI79" s="163"/>
      <c r="HJ79" s="163"/>
      <c r="HK79" s="163"/>
      <c r="HL79" s="163"/>
      <c r="HM79" s="163"/>
      <c r="HN79" s="163"/>
      <c r="HO79" s="163"/>
      <c r="HP79" s="163"/>
      <c r="HQ79" s="163"/>
      <c r="HR79" s="163"/>
      <c r="HS79" s="163"/>
      <c r="HT79" s="163"/>
      <c r="HU79" s="163"/>
      <c r="HV79" s="163"/>
      <c r="HW79" s="163"/>
      <c r="HX79" s="163"/>
      <c r="HY79" s="163"/>
      <c r="HZ79" s="163"/>
      <c r="IA79" s="163"/>
      <c r="IB79" s="163"/>
      <c r="IC79" s="163"/>
      <c r="ID79" s="163"/>
      <c r="IE79" s="163"/>
    </row>
    <row r="80" spans="1:239" s="157" customFormat="1" ht="13.5" customHeight="1">
      <c r="A80" s="24">
        <v>17</v>
      </c>
      <c r="B80" s="28" t="s">
        <v>83</v>
      </c>
      <c r="C80" s="25">
        <v>735191904</v>
      </c>
      <c r="D80" s="25" t="s">
        <v>105</v>
      </c>
      <c r="E80" s="25" t="s">
        <v>92</v>
      </c>
      <c r="F80" s="34">
        <f>SUM(F82:F83)</f>
        <v>55.620000000000005</v>
      </c>
      <c r="G80" s="26"/>
      <c r="H80" s="26">
        <f>F80*G80</f>
        <v>0</v>
      </c>
      <c r="I80" s="154" t="s">
        <v>93</v>
      </c>
      <c r="J80" s="190"/>
      <c r="R80" s="158"/>
      <c r="S80" s="158"/>
    </row>
    <row r="81" spans="1:239" s="157" customFormat="1" ht="13.5" customHeight="1">
      <c r="A81" s="159"/>
      <c r="B81" s="160"/>
      <c r="C81" s="83"/>
      <c r="D81" s="161" t="s">
        <v>106</v>
      </c>
      <c r="E81" s="83"/>
      <c r="F81" s="163"/>
      <c r="G81" s="88"/>
      <c r="H81" s="88"/>
      <c r="I81" s="33"/>
      <c r="R81" s="158"/>
      <c r="S81" s="158"/>
    </row>
    <row r="82" spans="1:239" s="164" customFormat="1" ht="13.5" customHeight="1">
      <c r="A82" s="159"/>
      <c r="B82" s="160"/>
      <c r="C82" s="83"/>
      <c r="D82" s="161" t="s">
        <v>95</v>
      </c>
      <c r="E82" s="83"/>
      <c r="F82" s="31">
        <f>0.345*(23)</f>
        <v>7.9349999999999996</v>
      </c>
      <c r="G82" s="88"/>
      <c r="H82" s="88"/>
      <c r="I82" s="33"/>
      <c r="J82" s="162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  <c r="BI82" s="163"/>
      <c r="BJ82" s="163"/>
      <c r="BK82" s="163"/>
      <c r="BL82" s="163"/>
      <c r="BM82" s="163"/>
      <c r="BN82" s="163"/>
      <c r="BO82" s="163"/>
      <c r="BP82" s="163"/>
      <c r="BQ82" s="163"/>
      <c r="BR82" s="163"/>
      <c r="BS82" s="163"/>
      <c r="BT82" s="163"/>
      <c r="BU82" s="163"/>
      <c r="BV82" s="163"/>
      <c r="BW82" s="163"/>
      <c r="BX82" s="163"/>
      <c r="BY82" s="163"/>
      <c r="BZ82" s="163"/>
      <c r="CA82" s="163"/>
      <c r="CB82" s="163"/>
      <c r="CC82" s="163"/>
      <c r="CD82" s="163"/>
      <c r="CE82" s="163"/>
      <c r="CF82" s="163"/>
      <c r="CG82" s="163"/>
      <c r="CH82" s="163"/>
      <c r="CI82" s="163"/>
      <c r="CJ82" s="163"/>
      <c r="CK82" s="163"/>
      <c r="CL82" s="163"/>
      <c r="CM82" s="163"/>
      <c r="CN82" s="163"/>
      <c r="CO82" s="163"/>
      <c r="CP82" s="163"/>
      <c r="CQ82" s="163"/>
      <c r="CR82" s="163"/>
      <c r="CS82" s="163"/>
      <c r="CT82" s="163"/>
      <c r="CU82" s="163"/>
      <c r="CV82" s="163"/>
      <c r="CW82" s="163"/>
      <c r="CX82" s="163"/>
      <c r="CY82" s="163"/>
      <c r="CZ82" s="163"/>
      <c r="DA82" s="163"/>
      <c r="DB82" s="163"/>
      <c r="DC82" s="163"/>
      <c r="DD82" s="163"/>
      <c r="DE82" s="163"/>
      <c r="DF82" s="163"/>
      <c r="DG82" s="163"/>
      <c r="DH82" s="163"/>
      <c r="DI82" s="163"/>
      <c r="DJ82" s="163"/>
      <c r="DK82" s="163"/>
      <c r="DL82" s="163"/>
      <c r="DM82" s="163"/>
      <c r="DN82" s="163"/>
      <c r="DO82" s="163"/>
      <c r="DP82" s="163"/>
      <c r="DQ82" s="163"/>
      <c r="DR82" s="163"/>
      <c r="DS82" s="163"/>
      <c r="DT82" s="163"/>
      <c r="DU82" s="163"/>
      <c r="DV82" s="163"/>
      <c r="DW82" s="163"/>
      <c r="DX82" s="163"/>
      <c r="DY82" s="163"/>
      <c r="DZ82" s="163"/>
      <c r="EA82" s="163"/>
      <c r="EB82" s="163"/>
      <c r="EC82" s="163"/>
      <c r="ED82" s="163"/>
      <c r="EE82" s="163"/>
      <c r="EF82" s="163"/>
      <c r="EG82" s="163"/>
      <c r="EH82" s="163"/>
      <c r="EI82" s="163"/>
      <c r="EJ82" s="163"/>
      <c r="EK82" s="163"/>
      <c r="EL82" s="163"/>
      <c r="EM82" s="163"/>
      <c r="EN82" s="163"/>
      <c r="EO82" s="163"/>
      <c r="EP82" s="163"/>
      <c r="EQ82" s="163"/>
      <c r="ER82" s="163"/>
      <c r="ES82" s="163"/>
      <c r="ET82" s="163"/>
      <c r="EU82" s="163"/>
      <c r="EV82" s="163"/>
      <c r="EW82" s="163"/>
      <c r="EX82" s="163"/>
      <c r="EY82" s="163"/>
      <c r="EZ82" s="163"/>
      <c r="FA82" s="163"/>
      <c r="FB82" s="163"/>
      <c r="FC82" s="163"/>
      <c r="FD82" s="163"/>
      <c r="FE82" s="163"/>
      <c r="FF82" s="163"/>
      <c r="FG82" s="163"/>
      <c r="FH82" s="163"/>
      <c r="FI82" s="163"/>
      <c r="FJ82" s="163"/>
      <c r="FK82" s="163"/>
      <c r="FL82" s="163"/>
      <c r="FM82" s="163"/>
      <c r="FN82" s="163"/>
      <c r="FO82" s="163"/>
      <c r="FP82" s="163"/>
      <c r="FQ82" s="163"/>
      <c r="FR82" s="163"/>
      <c r="FS82" s="163"/>
      <c r="FT82" s="163"/>
      <c r="FU82" s="163"/>
      <c r="FV82" s="163"/>
      <c r="FW82" s="163"/>
      <c r="FX82" s="163"/>
      <c r="FY82" s="163"/>
      <c r="FZ82" s="163"/>
      <c r="GA82" s="163"/>
      <c r="GB82" s="163"/>
      <c r="GC82" s="163"/>
      <c r="GD82" s="163"/>
      <c r="GE82" s="163"/>
      <c r="GF82" s="163"/>
      <c r="GG82" s="163"/>
      <c r="GH82" s="163"/>
      <c r="GI82" s="163"/>
      <c r="GJ82" s="163"/>
      <c r="GK82" s="163"/>
      <c r="GL82" s="163"/>
      <c r="GM82" s="163"/>
      <c r="GN82" s="163"/>
      <c r="GO82" s="163"/>
      <c r="GP82" s="163"/>
      <c r="GQ82" s="163"/>
      <c r="GR82" s="163"/>
      <c r="GS82" s="163"/>
      <c r="GT82" s="163"/>
      <c r="GU82" s="163"/>
      <c r="GV82" s="163"/>
      <c r="GW82" s="163"/>
      <c r="GX82" s="163"/>
      <c r="GY82" s="163"/>
      <c r="GZ82" s="163"/>
      <c r="HA82" s="163"/>
      <c r="HB82" s="163"/>
      <c r="HC82" s="163"/>
      <c r="HD82" s="163"/>
      <c r="HE82" s="163"/>
      <c r="HF82" s="163"/>
      <c r="HG82" s="163"/>
      <c r="HH82" s="163"/>
      <c r="HI82" s="163"/>
      <c r="HJ82" s="163"/>
      <c r="HK82" s="163"/>
      <c r="HL82" s="163"/>
      <c r="HM82" s="163"/>
      <c r="HN82" s="163"/>
      <c r="HO82" s="163"/>
      <c r="HP82" s="163"/>
      <c r="HQ82" s="163"/>
      <c r="HR82" s="163"/>
      <c r="HS82" s="163"/>
      <c r="HT82" s="163"/>
      <c r="HU82" s="163"/>
      <c r="HV82" s="163"/>
      <c r="HW82" s="163"/>
      <c r="HX82" s="163"/>
      <c r="HY82" s="163"/>
      <c r="HZ82" s="163"/>
      <c r="IA82" s="163"/>
      <c r="IB82" s="163"/>
      <c r="IC82" s="163"/>
      <c r="ID82" s="163"/>
      <c r="IE82" s="163"/>
    </row>
    <row r="83" spans="1:239" s="164" customFormat="1" ht="27" customHeight="1">
      <c r="A83" s="159"/>
      <c r="B83" s="160"/>
      <c r="C83" s="83"/>
      <c r="D83" s="161" t="s">
        <v>96</v>
      </c>
      <c r="E83" s="83"/>
      <c r="F83" s="31">
        <f>0.255*(25+27+18+18+17+18+10+16+10+28)</f>
        <v>47.685000000000002</v>
      </c>
      <c r="G83" s="88"/>
      <c r="H83" s="88"/>
      <c r="I83" s="33"/>
      <c r="J83" s="162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  <c r="BI83" s="163"/>
      <c r="BJ83" s="163"/>
      <c r="BK83" s="163"/>
      <c r="BL83" s="163"/>
      <c r="BM83" s="163"/>
      <c r="BN83" s="163"/>
      <c r="BO83" s="163"/>
      <c r="BP83" s="163"/>
      <c r="BQ83" s="163"/>
      <c r="BR83" s="163"/>
      <c r="BS83" s="163"/>
      <c r="BT83" s="163"/>
      <c r="BU83" s="163"/>
      <c r="BV83" s="163"/>
      <c r="BW83" s="163"/>
      <c r="BX83" s="163"/>
      <c r="BY83" s="163"/>
      <c r="BZ83" s="163"/>
      <c r="CA83" s="163"/>
      <c r="CB83" s="163"/>
      <c r="CC83" s="163"/>
      <c r="CD83" s="163"/>
      <c r="CE83" s="163"/>
      <c r="CF83" s="163"/>
      <c r="CG83" s="163"/>
      <c r="CH83" s="163"/>
      <c r="CI83" s="163"/>
      <c r="CJ83" s="163"/>
      <c r="CK83" s="163"/>
      <c r="CL83" s="163"/>
      <c r="CM83" s="163"/>
      <c r="CN83" s="163"/>
      <c r="CO83" s="163"/>
      <c r="CP83" s="163"/>
      <c r="CQ83" s="163"/>
      <c r="CR83" s="163"/>
      <c r="CS83" s="163"/>
      <c r="CT83" s="163"/>
      <c r="CU83" s="163"/>
      <c r="CV83" s="163"/>
      <c r="CW83" s="163"/>
      <c r="CX83" s="163"/>
      <c r="CY83" s="163"/>
      <c r="CZ83" s="163"/>
      <c r="DA83" s="163"/>
      <c r="DB83" s="163"/>
      <c r="DC83" s="163"/>
      <c r="DD83" s="163"/>
      <c r="DE83" s="163"/>
      <c r="DF83" s="163"/>
      <c r="DG83" s="163"/>
      <c r="DH83" s="163"/>
      <c r="DI83" s="163"/>
      <c r="DJ83" s="163"/>
      <c r="DK83" s="163"/>
      <c r="DL83" s="163"/>
      <c r="DM83" s="163"/>
      <c r="DN83" s="163"/>
      <c r="DO83" s="163"/>
      <c r="DP83" s="163"/>
      <c r="DQ83" s="163"/>
      <c r="DR83" s="163"/>
      <c r="DS83" s="163"/>
      <c r="DT83" s="163"/>
      <c r="DU83" s="163"/>
      <c r="DV83" s="163"/>
      <c r="DW83" s="163"/>
      <c r="DX83" s="163"/>
      <c r="DY83" s="163"/>
      <c r="DZ83" s="163"/>
      <c r="EA83" s="163"/>
      <c r="EB83" s="163"/>
      <c r="EC83" s="163"/>
      <c r="ED83" s="163"/>
      <c r="EE83" s="163"/>
      <c r="EF83" s="163"/>
      <c r="EG83" s="163"/>
      <c r="EH83" s="163"/>
      <c r="EI83" s="163"/>
      <c r="EJ83" s="163"/>
      <c r="EK83" s="163"/>
      <c r="EL83" s="163"/>
      <c r="EM83" s="163"/>
      <c r="EN83" s="163"/>
      <c r="EO83" s="163"/>
      <c r="EP83" s="163"/>
      <c r="EQ83" s="163"/>
      <c r="ER83" s="163"/>
      <c r="ES83" s="163"/>
      <c r="ET83" s="163"/>
      <c r="EU83" s="163"/>
      <c r="EV83" s="163"/>
      <c r="EW83" s="163"/>
      <c r="EX83" s="163"/>
      <c r="EY83" s="163"/>
      <c r="EZ83" s="163"/>
      <c r="FA83" s="163"/>
      <c r="FB83" s="163"/>
      <c r="FC83" s="163"/>
      <c r="FD83" s="163"/>
      <c r="FE83" s="163"/>
      <c r="FF83" s="163"/>
      <c r="FG83" s="163"/>
      <c r="FH83" s="163"/>
      <c r="FI83" s="163"/>
      <c r="FJ83" s="163"/>
      <c r="FK83" s="163"/>
      <c r="FL83" s="163"/>
      <c r="FM83" s="163"/>
      <c r="FN83" s="163"/>
      <c r="FO83" s="163"/>
      <c r="FP83" s="163"/>
      <c r="FQ83" s="163"/>
      <c r="FR83" s="163"/>
      <c r="FS83" s="163"/>
      <c r="FT83" s="163"/>
      <c r="FU83" s="163"/>
      <c r="FV83" s="163"/>
      <c r="FW83" s="163"/>
      <c r="FX83" s="163"/>
      <c r="FY83" s="163"/>
      <c r="FZ83" s="163"/>
      <c r="GA83" s="163"/>
      <c r="GB83" s="163"/>
      <c r="GC83" s="163"/>
      <c r="GD83" s="163"/>
      <c r="GE83" s="163"/>
      <c r="GF83" s="163"/>
      <c r="GG83" s="163"/>
      <c r="GH83" s="163"/>
      <c r="GI83" s="163"/>
      <c r="GJ83" s="163"/>
      <c r="GK83" s="163"/>
      <c r="GL83" s="163"/>
      <c r="GM83" s="163"/>
      <c r="GN83" s="163"/>
      <c r="GO83" s="163"/>
      <c r="GP83" s="163"/>
      <c r="GQ83" s="163"/>
      <c r="GR83" s="163"/>
      <c r="GS83" s="163"/>
      <c r="GT83" s="163"/>
      <c r="GU83" s="163"/>
      <c r="GV83" s="163"/>
      <c r="GW83" s="163"/>
      <c r="GX83" s="163"/>
      <c r="GY83" s="163"/>
      <c r="GZ83" s="163"/>
      <c r="HA83" s="163"/>
      <c r="HB83" s="163"/>
      <c r="HC83" s="163"/>
      <c r="HD83" s="163"/>
      <c r="HE83" s="163"/>
      <c r="HF83" s="163"/>
      <c r="HG83" s="163"/>
      <c r="HH83" s="163"/>
      <c r="HI83" s="163"/>
      <c r="HJ83" s="163"/>
      <c r="HK83" s="163"/>
      <c r="HL83" s="163"/>
      <c r="HM83" s="163"/>
      <c r="HN83" s="163"/>
      <c r="HO83" s="163"/>
      <c r="HP83" s="163"/>
      <c r="HQ83" s="163"/>
      <c r="HR83" s="163"/>
      <c r="HS83" s="163"/>
      <c r="HT83" s="163"/>
      <c r="HU83" s="163"/>
      <c r="HV83" s="163"/>
      <c r="HW83" s="163"/>
      <c r="HX83" s="163"/>
      <c r="HY83" s="163"/>
      <c r="HZ83" s="163"/>
      <c r="IA83" s="163"/>
      <c r="IB83" s="163"/>
      <c r="IC83" s="163"/>
      <c r="ID83" s="163"/>
      <c r="IE83" s="163"/>
    </row>
    <row r="84" spans="1:239" s="157" customFormat="1" ht="13.5" customHeight="1">
      <c r="A84" s="24">
        <v>18</v>
      </c>
      <c r="B84" s="28" t="s">
        <v>83</v>
      </c>
      <c r="C84" s="25">
        <v>735191905</v>
      </c>
      <c r="D84" s="25" t="s">
        <v>107</v>
      </c>
      <c r="E84" s="25" t="s">
        <v>19</v>
      </c>
      <c r="F84" s="34">
        <f>SUM(F86:F87)</f>
        <v>11</v>
      </c>
      <c r="G84" s="26"/>
      <c r="H84" s="26">
        <f>F84*G84</f>
        <v>0</v>
      </c>
      <c r="I84" s="154" t="s">
        <v>93</v>
      </c>
      <c r="J84" s="190"/>
      <c r="R84" s="158"/>
      <c r="S84" s="158"/>
    </row>
    <row r="85" spans="1:239" s="157" customFormat="1" ht="13.5" customHeight="1">
      <c r="A85" s="159"/>
      <c r="B85" s="160"/>
      <c r="C85" s="83"/>
      <c r="D85" s="161" t="s">
        <v>108</v>
      </c>
      <c r="E85" s="83"/>
      <c r="F85" s="163"/>
      <c r="G85" s="88"/>
      <c r="H85" s="88"/>
      <c r="I85" s="33"/>
      <c r="R85" s="158"/>
      <c r="S85" s="158"/>
    </row>
    <row r="86" spans="1:239" s="164" customFormat="1" ht="13.5" customHeight="1">
      <c r="A86" s="159"/>
      <c r="B86" s="160"/>
      <c r="C86" s="83"/>
      <c r="D86" s="161" t="s">
        <v>109</v>
      </c>
      <c r="E86" s="83"/>
      <c r="F86" s="31">
        <v>1</v>
      </c>
      <c r="G86" s="88"/>
      <c r="H86" s="88"/>
      <c r="I86" s="33"/>
      <c r="J86" s="162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  <c r="BI86" s="163"/>
      <c r="BJ86" s="163"/>
      <c r="BK86" s="163"/>
      <c r="BL86" s="163"/>
      <c r="BM86" s="163"/>
      <c r="BN86" s="163"/>
      <c r="BO86" s="163"/>
      <c r="BP86" s="163"/>
      <c r="BQ86" s="163"/>
      <c r="BR86" s="163"/>
      <c r="BS86" s="163"/>
      <c r="BT86" s="163"/>
      <c r="BU86" s="163"/>
      <c r="BV86" s="163"/>
      <c r="BW86" s="163"/>
      <c r="BX86" s="163"/>
      <c r="BY86" s="163"/>
      <c r="BZ86" s="163"/>
      <c r="CA86" s="163"/>
      <c r="CB86" s="163"/>
      <c r="CC86" s="163"/>
      <c r="CD86" s="163"/>
      <c r="CE86" s="163"/>
      <c r="CF86" s="163"/>
      <c r="CG86" s="163"/>
      <c r="CH86" s="163"/>
      <c r="CI86" s="163"/>
      <c r="CJ86" s="163"/>
      <c r="CK86" s="163"/>
      <c r="CL86" s="163"/>
      <c r="CM86" s="163"/>
      <c r="CN86" s="163"/>
      <c r="CO86" s="163"/>
      <c r="CP86" s="163"/>
      <c r="CQ86" s="163"/>
      <c r="CR86" s="163"/>
      <c r="CS86" s="163"/>
      <c r="CT86" s="163"/>
      <c r="CU86" s="163"/>
      <c r="CV86" s="163"/>
      <c r="CW86" s="163"/>
      <c r="CX86" s="163"/>
      <c r="CY86" s="163"/>
      <c r="CZ86" s="163"/>
      <c r="DA86" s="163"/>
      <c r="DB86" s="163"/>
      <c r="DC86" s="163"/>
      <c r="DD86" s="163"/>
      <c r="DE86" s="163"/>
      <c r="DF86" s="163"/>
      <c r="DG86" s="163"/>
      <c r="DH86" s="163"/>
      <c r="DI86" s="163"/>
      <c r="DJ86" s="163"/>
      <c r="DK86" s="163"/>
      <c r="DL86" s="163"/>
      <c r="DM86" s="163"/>
      <c r="DN86" s="163"/>
      <c r="DO86" s="163"/>
      <c r="DP86" s="163"/>
      <c r="DQ86" s="163"/>
      <c r="DR86" s="163"/>
      <c r="DS86" s="163"/>
      <c r="DT86" s="163"/>
      <c r="DU86" s="163"/>
      <c r="DV86" s="163"/>
      <c r="DW86" s="163"/>
      <c r="DX86" s="163"/>
      <c r="DY86" s="163"/>
      <c r="DZ86" s="163"/>
      <c r="EA86" s="163"/>
      <c r="EB86" s="163"/>
      <c r="EC86" s="163"/>
      <c r="ED86" s="163"/>
      <c r="EE86" s="163"/>
      <c r="EF86" s="163"/>
      <c r="EG86" s="163"/>
      <c r="EH86" s="163"/>
      <c r="EI86" s="163"/>
      <c r="EJ86" s="163"/>
      <c r="EK86" s="163"/>
      <c r="EL86" s="163"/>
      <c r="EM86" s="163"/>
      <c r="EN86" s="163"/>
      <c r="EO86" s="163"/>
      <c r="EP86" s="163"/>
      <c r="EQ86" s="163"/>
      <c r="ER86" s="163"/>
      <c r="ES86" s="163"/>
      <c r="ET86" s="163"/>
      <c r="EU86" s="163"/>
      <c r="EV86" s="163"/>
      <c r="EW86" s="163"/>
      <c r="EX86" s="163"/>
      <c r="EY86" s="163"/>
      <c r="EZ86" s="163"/>
      <c r="FA86" s="163"/>
      <c r="FB86" s="163"/>
      <c r="FC86" s="163"/>
      <c r="FD86" s="163"/>
      <c r="FE86" s="163"/>
      <c r="FF86" s="163"/>
      <c r="FG86" s="163"/>
      <c r="FH86" s="163"/>
      <c r="FI86" s="163"/>
      <c r="FJ86" s="163"/>
      <c r="FK86" s="163"/>
      <c r="FL86" s="163"/>
      <c r="FM86" s="163"/>
      <c r="FN86" s="163"/>
      <c r="FO86" s="163"/>
      <c r="FP86" s="163"/>
      <c r="FQ86" s="163"/>
      <c r="FR86" s="163"/>
      <c r="FS86" s="163"/>
      <c r="FT86" s="163"/>
      <c r="FU86" s="163"/>
      <c r="FV86" s="163"/>
      <c r="FW86" s="163"/>
      <c r="FX86" s="163"/>
      <c r="FY86" s="163"/>
      <c r="FZ86" s="163"/>
      <c r="GA86" s="163"/>
      <c r="GB86" s="163"/>
      <c r="GC86" s="163"/>
      <c r="GD86" s="163"/>
      <c r="GE86" s="163"/>
      <c r="GF86" s="163"/>
      <c r="GG86" s="163"/>
      <c r="GH86" s="163"/>
      <c r="GI86" s="163"/>
      <c r="GJ86" s="163"/>
      <c r="GK86" s="163"/>
      <c r="GL86" s="163"/>
      <c r="GM86" s="163"/>
      <c r="GN86" s="163"/>
      <c r="GO86" s="163"/>
      <c r="GP86" s="163"/>
      <c r="GQ86" s="163"/>
      <c r="GR86" s="163"/>
      <c r="GS86" s="163"/>
      <c r="GT86" s="163"/>
      <c r="GU86" s="163"/>
      <c r="GV86" s="163"/>
      <c r="GW86" s="163"/>
      <c r="GX86" s="163"/>
      <c r="GY86" s="163"/>
      <c r="GZ86" s="163"/>
      <c r="HA86" s="163"/>
      <c r="HB86" s="163"/>
      <c r="HC86" s="163"/>
      <c r="HD86" s="163"/>
      <c r="HE86" s="163"/>
      <c r="HF86" s="163"/>
      <c r="HG86" s="163"/>
      <c r="HH86" s="163"/>
      <c r="HI86" s="163"/>
      <c r="HJ86" s="163"/>
      <c r="HK86" s="163"/>
      <c r="HL86" s="163"/>
      <c r="HM86" s="163"/>
      <c r="HN86" s="163"/>
      <c r="HO86" s="163"/>
      <c r="HP86" s="163"/>
      <c r="HQ86" s="163"/>
      <c r="HR86" s="163"/>
      <c r="HS86" s="163"/>
      <c r="HT86" s="163"/>
      <c r="HU86" s="163"/>
      <c r="HV86" s="163"/>
      <c r="HW86" s="163"/>
      <c r="HX86" s="163"/>
      <c r="HY86" s="163"/>
      <c r="HZ86" s="163"/>
      <c r="IA86" s="163"/>
      <c r="IB86" s="163"/>
      <c r="IC86" s="163"/>
      <c r="ID86" s="163"/>
      <c r="IE86" s="163"/>
    </row>
    <row r="87" spans="1:239" s="164" customFormat="1" ht="13.5" customHeight="1">
      <c r="A87" s="159"/>
      <c r="B87" s="160"/>
      <c r="C87" s="83"/>
      <c r="D87" s="161" t="s">
        <v>110</v>
      </c>
      <c r="E87" s="83"/>
      <c r="F87" s="31">
        <v>10</v>
      </c>
      <c r="G87" s="88"/>
      <c r="H87" s="88"/>
      <c r="I87" s="33"/>
      <c r="J87" s="162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  <c r="BI87" s="163"/>
      <c r="BJ87" s="163"/>
      <c r="BK87" s="163"/>
      <c r="BL87" s="163"/>
      <c r="BM87" s="163"/>
      <c r="BN87" s="163"/>
      <c r="BO87" s="163"/>
      <c r="BP87" s="163"/>
      <c r="BQ87" s="163"/>
      <c r="BR87" s="163"/>
      <c r="BS87" s="163"/>
      <c r="BT87" s="163"/>
      <c r="BU87" s="163"/>
      <c r="BV87" s="163"/>
      <c r="BW87" s="163"/>
      <c r="BX87" s="163"/>
      <c r="BY87" s="163"/>
      <c r="BZ87" s="163"/>
      <c r="CA87" s="163"/>
      <c r="CB87" s="163"/>
      <c r="CC87" s="163"/>
      <c r="CD87" s="163"/>
      <c r="CE87" s="163"/>
      <c r="CF87" s="163"/>
      <c r="CG87" s="163"/>
      <c r="CH87" s="163"/>
      <c r="CI87" s="163"/>
      <c r="CJ87" s="163"/>
      <c r="CK87" s="163"/>
      <c r="CL87" s="163"/>
      <c r="CM87" s="163"/>
      <c r="CN87" s="163"/>
      <c r="CO87" s="163"/>
      <c r="CP87" s="163"/>
      <c r="CQ87" s="163"/>
      <c r="CR87" s="163"/>
      <c r="CS87" s="163"/>
      <c r="CT87" s="163"/>
      <c r="CU87" s="163"/>
      <c r="CV87" s="163"/>
      <c r="CW87" s="163"/>
      <c r="CX87" s="163"/>
      <c r="CY87" s="163"/>
      <c r="CZ87" s="163"/>
      <c r="DA87" s="163"/>
      <c r="DB87" s="163"/>
      <c r="DC87" s="163"/>
      <c r="DD87" s="163"/>
      <c r="DE87" s="163"/>
      <c r="DF87" s="163"/>
      <c r="DG87" s="163"/>
      <c r="DH87" s="163"/>
      <c r="DI87" s="163"/>
      <c r="DJ87" s="163"/>
      <c r="DK87" s="163"/>
      <c r="DL87" s="163"/>
      <c r="DM87" s="163"/>
      <c r="DN87" s="163"/>
      <c r="DO87" s="163"/>
      <c r="DP87" s="163"/>
      <c r="DQ87" s="163"/>
      <c r="DR87" s="163"/>
      <c r="DS87" s="163"/>
      <c r="DT87" s="163"/>
      <c r="DU87" s="163"/>
      <c r="DV87" s="163"/>
      <c r="DW87" s="163"/>
      <c r="DX87" s="163"/>
      <c r="DY87" s="163"/>
      <c r="DZ87" s="163"/>
      <c r="EA87" s="163"/>
      <c r="EB87" s="163"/>
      <c r="EC87" s="163"/>
      <c r="ED87" s="163"/>
      <c r="EE87" s="163"/>
      <c r="EF87" s="163"/>
      <c r="EG87" s="163"/>
      <c r="EH87" s="163"/>
      <c r="EI87" s="163"/>
      <c r="EJ87" s="163"/>
      <c r="EK87" s="163"/>
      <c r="EL87" s="163"/>
      <c r="EM87" s="163"/>
      <c r="EN87" s="163"/>
      <c r="EO87" s="163"/>
      <c r="EP87" s="163"/>
      <c r="EQ87" s="163"/>
      <c r="ER87" s="163"/>
      <c r="ES87" s="163"/>
      <c r="ET87" s="163"/>
      <c r="EU87" s="163"/>
      <c r="EV87" s="163"/>
      <c r="EW87" s="163"/>
      <c r="EX87" s="163"/>
      <c r="EY87" s="163"/>
      <c r="EZ87" s="163"/>
      <c r="FA87" s="163"/>
      <c r="FB87" s="163"/>
      <c r="FC87" s="163"/>
      <c r="FD87" s="163"/>
      <c r="FE87" s="163"/>
      <c r="FF87" s="163"/>
      <c r="FG87" s="163"/>
      <c r="FH87" s="163"/>
      <c r="FI87" s="163"/>
      <c r="FJ87" s="163"/>
      <c r="FK87" s="163"/>
      <c r="FL87" s="163"/>
      <c r="FM87" s="163"/>
      <c r="FN87" s="163"/>
      <c r="FO87" s="163"/>
      <c r="FP87" s="163"/>
      <c r="FQ87" s="163"/>
      <c r="FR87" s="163"/>
      <c r="FS87" s="163"/>
      <c r="FT87" s="163"/>
      <c r="FU87" s="163"/>
      <c r="FV87" s="163"/>
      <c r="FW87" s="163"/>
      <c r="FX87" s="163"/>
      <c r="FY87" s="163"/>
      <c r="FZ87" s="163"/>
      <c r="GA87" s="163"/>
      <c r="GB87" s="163"/>
      <c r="GC87" s="163"/>
      <c r="GD87" s="163"/>
      <c r="GE87" s="163"/>
      <c r="GF87" s="163"/>
      <c r="GG87" s="163"/>
      <c r="GH87" s="163"/>
      <c r="GI87" s="163"/>
      <c r="GJ87" s="163"/>
      <c r="GK87" s="163"/>
      <c r="GL87" s="163"/>
      <c r="GM87" s="163"/>
      <c r="GN87" s="163"/>
      <c r="GO87" s="163"/>
      <c r="GP87" s="163"/>
      <c r="GQ87" s="163"/>
      <c r="GR87" s="163"/>
      <c r="GS87" s="163"/>
      <c r="GT87" s="163"/>
      <c r="GU87" s="163"/>
      <c r="GV87" s="163"/>
      <c r="GW87" s="163"/>
      <c r="GX87" s="163"/>
      <c r="GY87" s="163"/>
      <c r="GZ87" s="163"/>
      <c r="HA87" s="163"/>
      <c r="HB87" s="163"/>
      <c r="HC87" s="163"/>
      <c r="HD87" s="163"/>
      <c r="HE87" s="163"/>
      <c r="HF87" s="163"/>
      <c r="HG87" s="163"/>
      <c r="HH87" s="163"/>
      <c r="HI87" s="163"/>
      <c r="HJ87" s="163"/>
      <c r="HK87" s="163"/>
      <c r="HL87" s="163"/>
      <c r="HM87" s="163"/>
      <c r="HN87" s="163"/>
      <c r="HO87" s="163"/>
      <c r="HP87" s="163"/>
      <c r="HQ87" s="163"/>
      <c r="HR87" s="163"/>
      <c r="HS87" s="163"/>
      <c r="HT87" s="163"/>
      <c r="HU87" s="163"/>
      <c r="HV87" s="163"/>
      <c r="HW87" s="163"/>
      <c r="HX87" s="163"/>
      <c r="HY87" s="163"/>
      <c r="HZ87" s="163"/>
      <c r="IA87" s="163"/>
      <c r="IB87" s="163"/>
      <c r="IC87" s="163"/>
      <c r="ID87" s="163"/>
      <c r="IE87" s="163"/>
    </row>
    <row r="88" spans="1:239" s="157" customFormat="1" ht="13.5" customHeight="1">
      <c r="A88" s="24">
        <v>19</v>
      </c>
      <c r="B88" s="28" t="s">
        <v>83</v>
      </c>
      <c r="C88" s="25">
        <v>735191910</v>
      </c>
      <c r="D88" s="25" t="s">
        <v>111</v>
      </c>
      <c r="E88" s="25" t="s">
        <v>92</v>
      </c>
      <c r="F88" s="34">
        <f>SUM(F90:F91)</f>
        <v>55.620000000000005</v>
      </c>
      <c r="G88" s="26"/>
      <c r="H88" s="26">
        <f>F88*G88</f>
        <v>0</v>
      </c>
      <c r="I88" s="154" t="s">
        <v>93</v>
      </c>
      <c r="J88" s="190"/>
      <c r="R88" s="158"/>
      <c r="S88" s="158"/>
    </row>
    <row r="89" spans="1:239" s="157" customFormat="1" ht="13.5" customHeight="1">
      <c r="A89" s="159"/>
      <c r="B89" s="160"/>
      <c r="C89" s="83"/>
      <c r="D89" s="161" t="s">
        <v>112</v>
      </c>
      <c r="E89" s="83"/>
      <c r="F89" s="163"/>
      <c r="G89" s="88"/>
      <c r="H89" s="88"/>
      <c r="I89" s="33"/>
      <c r="R89" s="158"/>
      <c r="S89" s="158"/>
    </row>
    <row r="90" spans="1:239" s="164" customFormat="1" ht="13.5" customHeight="1">
      <c r="A90" s="159"/>
      <c r="B90" s="160"/>
      <c r="C90" s="83"/>
      <c r="D90" s="161" t="s">
        <v>95</v>
      </c>
      <c r="E90" s="83"/>
      <c r="F90" s="31">
        <f>0.345*(23)</f>
        <v>7.9349999999999996</v>
      </c>
      <c r="G90" s="88"/>
      <c r="H90" s="88"/>
      <c r="I90" s="33"/>
      <c r="J90" s="162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  <c r="BI90" s="163"/>
      <c r="BJ90" s="163"/>
      <c r="BK90" s="163"/>
      <c r="BL90" s="163"/>
      <c r="BM90" s="163"/>
      <c r="BN90" s="163"/>
      <c r="BO90" s="163"/>
      <c r="BP90" s="163"/>
      <c r="BQ90" s="163"/>
      <c r="BR90" s="163"/>
      <c r="BS90" s="163"/>
      <c r="BT90" s="163"/>
      <c r="BU90" s="163"/>
      <c r="BV90" s="163"/>
      <c r="BW90" s="163"/>
      <c r="BX90" s="163"/>
      <c r="BY90" s="163"/>
      <c r="BZ90" s="163"/>
      <c r="CA90" s="163"/>
      <c r="CB90" s="163"/>
      <c r="CC90" s="163"/>
      <c r="CD90" s="163"/>
      <c r="CE90" s="163"/>
      <c r="CF90" s="163"/>
      <c r="CG90" s="163"/>
      <c r="CH90" s="163"/>
      <c r="CI90" s="163"/>
      <c r="CJ90" s="163"/>
      <c r="CK90" s="163"/>
      <c r="CL90" s="163"/>
      <c r="CM90" s="163"/>
      <c r="CN90" s="163"/>
      <c r="CO90" s="163"/>
      <c r="CP90" s="163"/>
      <c r="CQ90" s="163"/>
      <c r="CR90" s="163"/>
      <c r="CS90" s="163"/>
      <c r="CT90" s="163"/>
      <c r="CU90" s="163"/>
      <c r="CV90" s="163"/>
      <c r="CW90" s="163"/>
      <c r="CX90" s="163"/>
      <c r="CY90" s="163"/>
      <c r="CZ90" s="163"/>
      <c r="DA90" s="163"/>
      <c r="DB90" s="163"/>
      <c r="DC90" s="163"/>
      <c r="DD90" s="163"/>
      <c r="DE90" s="163"/>
      <c r="DF90" s="163"/>
      <c r="DG90" s="163"/>
      <c r="DH90" s="163"/>
      <c r="DI90" s="163"/>
      <c r="DJ90" s="163"/>
      <c r="DK90" s="163"/>
      <c r="DL90" s="163"/>
      <c r="DM90" s="163"/>
      <c r="DN90" s="163"/>
      <c r="DO90" s="163"/>
      <c r="DP90" s="163"/>
      <c r="DQ90" s="163"/>
      <c r="DR90" s="163"/>
      <c r="DS90" s="163"/>
      <c r="DT90" s="163"/>
      <c r="DU90" s="163"/>
      <c r="DV90" s="163"/>
      <c r="DW90" s="163"/>
      <c r="DX90" s="163"/>
      <c r="DY90" s="163"/>
      <c r="DZ90" s="163"/>
      <c r="EA90" s="163"/>
      <c r="EB90" s="163"/>
      <c r="EC90" s="163"/>
      <c r="ED90" s="163"/>
      <c r="EE90" s="163"/>
      <c r="EF90" s="163"/>
      <c r="EG90" s="163"/>
      <c r="EH90" s="163"/>
      <c r="EI90" s="163"/>
      <c r="EJ90" s="163"/>
      <c r="EK90" s="163"/>
      <c r="EL90" s="163"/>
      <c r="EM90" s="163"/>
      <c r="EN90" s="163"/>
      <c r="EO90" s="163"/>
      <c r="EP90" s="163"/>
      <c r="EQ90" s="163"/>
      <c r="ER90" s="163"/>
      <c r="ES90" s="163"/>
      <c r="ET90" s="163"/>
      <c r="EU90" s="163"/>
      <c r="EV90" s="163"/>
      <c r="EW90" s="163"/>
      <c r="EX90" s="163"/>
      <c r="EY90" s="163"/>
      <c r="EZ90" s="163"/>
      <c r="FA90" s="163"/>
      <c r="FB90" s="163"/>
      <c r="FC90" s="163"/>
      <c r="FD90" s="163"/>
      <c r="FE90" s="163"/>
      <c r="FF90" s="163"/>
      <c r="FG90" s="163"/>
      <c r="FH90" s="163"/>
      <c r="FI90" s="163"/>
      <c r="FJ90" s="163"/>
      <c r="FK90" s="163"/>
      <c r="FL90" s="163"/>
      <c r="FM90" s="163"/>
      <c r="FN90" s="163"/>
      <c r="FO90" s="163"/>
      <c r="FP90" s="163"/>
      <c r="FQ90" s="163"/>
      <c r="FR90" s="163"/>
      <c r="FS90" s="163"/>
      <c r="FT90" s="163"/>
      <c r="FU90" s="163"/>
      <c r="FV90" s="163"/>
      <c r="FW90" s="163"/>
      <c r="FX90" s="163"/>
      <c r="FY90" s="163"/>
      <c r="FZ90" s="163"/>
      <c r="GA90" s="163"/>
      <c r="GB90" s="163"/>
      <c r="GC90" s="163"/>
      <c r="GD90" s="163"/>
      <c r="GE90" s="163"/>
      <c r="GF90" s="163"/>
      <c r="GG90" s="163"/>
      <c r="GH90" s="163"/>
      <c r="GI90" s="163"/>
      <c r="GJ90" s="163"/>
      <c r="GK90" s="163"/>
      <c r="GL90" s="163"/>
      <c r="GM90" s="163"/>
      <c r="GN90" s="163"/>
      <c r="GO90" s="163"/>
      <c r="GP90" s="163"/>
      <c r="GQ90" s="163"/>
      <c r="GR90" s="163"/>
      <c r="GS90" s="163"/>
      <c r="GT90" s="163"/>
      <c r="GU90" s="163"/>
      <c r="GV90" s="163"/>
      <c r="GW90" s="163"/>
      <c r="GX90" s="163"/>
      <c r="GY90" s="163"/>
      <c r="GZ90" s="163"/>
      <c r="HA90" s="163"/>
      <c r="HB90" s="163"/>
      <c r="HC90" s="163"/>
      <c r="HD90" s="163"/>
      <c r="HE90" s="163"/>
      <c r="HF90" s="163"/>
      <c r="HG90" s="163"/>
      <c r="HH90" s="163"/>
      <c r="HI90" s="163"/>
      <c r="HJ90" s="163"/>
      <c r="HK90" s="163"/>
      <c r="HL90" s="163"/>
      <c r="HM90" s="163"/>
      <c r="HN90" s="163"/>
      <c r="HO90" s="163"/>
      <c r="HP90" s="163"/>
      <c r="HQ90" s="163"/>
      <c r="HR90" s="163"/>
      <c r="HS90" s="163"/>
      <c r="HT90" s="163"/>
      <c r="HU90" s="163"/>
      <c r="HV90" s="163"/>
      <c r="HW90" s="163"/>
      <c r="HX90" s="163"/>
      <c r="HY90" s="163"/>
      <c r="HZ90" s="163"/>
      <c r="IA90" s="163"/>
      <c r="IB90" s="163"/>
      <c r="IC90" s="163"/>
      <c r="ID90" s="163"/>
      <c r="IE90" s="163"/>
    </row>
    <row r="91" spans="1:239" s="164" customFormat="1" ht="27" customHeight="1">
      <c r="A91" s="159"/>
      <c r="B91" s="160"/>
      <c r="C91" s="83"/>
      <c r="D91" s="161" t="s">
        <v>96</v>
      </c>
      <c r="E91" s="83"/>
      <c r="F91" s="31">
        <f>0.255*(25+27+18+18+17+18+10+16+10+28)</f>
        <v>47.685000000000002</v>
      </c>
      <c r="G91" s="88"/>
      <c r="H91" s="88"/>
      <c r="I91" s="33"/>
      <c r="J91" s="162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  <c r="BI91" s="163"/>
      <c r="BJ91" s="163"/>
      <c r="BK91" s="163"/>
      <c r="BL91" s="163"/>
      <c r="BM91" s="163"/>
      <c r="BN91" s="163"/>
      <c r="BO91" s="163"/>
      <c r="BP91" s="163"/>
      <c r="BQ91" s="163"/>
      <c r="BR91" s="163"/>
      <c r="BS91" s="163"/>
      <c r="BT91" s="163"/>
      <c r="BU91" s="163"/>
      <c r="BV91" s="163"/>
      <c r="BW91" s="163"/>
      <c r="BX91" s="163"/>
      <c r="BY91" s="163"/>
      <c r="BZ91" s="163"/>
      <c r="CA91" s="163"/>
      <c r="CB91" s="163"/>
      <c r="CC91" s="163"/>
      <c r="CD91" s="163"/>
      <c r="CE91" s="163"/>
      <c r="CF91" s="163"/>
      <c r="CG91" s="163"/>
      <c r="CH91" s="163"/>
      <c r="CI91" s="163"/>
      <c r="CJ91" s="163"/>
      <c r="CK91" s="163"/>
      <c r="CL91" s="163"/>
      <c r="CM91" s="163"/>
      <c r="CN91" s="163"/>
      <c r="CO91" s="163"/>
      <c r="CP91" s="163"/>
      <c r="CQ91" s="163"/>
      <c r="CR91" s="163"/>
      <c r="CS91" s="163"/>
      <c r="CT91" s="163"/>
      <c r="CU91" s="163"/>
      <c r="CV91" s="163"/>
      <c r="CW91" s="163"/>
      <c r="CX91" s="163"/>
      <c r="CY91" s="163"/>
      <c r="CZ91" s="163"/>
      <c r="DA91" s="163"/>
      <c r="DB91" s="163"/>
      <c r="DC91" s="163"/>
      <c r="DD91" s="163"/>
      <c r="DE91" s="163"/>
      <c r="DF91" s="163"/>
      <c r="DG91" s="163"/>
      <c r="DH91" s="163"/>
      <c r="DI91" s="163"/>
      <c r="DJ91" s="163"/>
      <c r="DK91" s="163"/>
      <c r="DL91" s="163"/>
      <c r="DM91" s="163"/>
      <c r="DN91" s="163"/>
      <c r="DO91" s="163"/>
      <c r="DP91" s="163"/>
      <c r="DQ91" s="163"/>
      <c r="DR91" s="163"/>
      <c r="DS91" s="163"/>
      <c r="DT91" s="163"/>
      <c r="DU91" s="163"/>
      <c r="DV91" s="163"/>
      <c r="DW91" s="163"/>
      <c r="DX91" s="163"/>
      <c r="DY91" s="163"/>
      <c r="DZ91" s="163"/>
      <c r="EA91" s="163"/>
      <c r="EB91" s="163"/>
      <c r="EC91" s="163"/>
      <c r="ED91" s="163"/>
      <c r="EE91" s="163"/>
      <c r="EF91" s="163"/>
      <c r="EG91" s="163"/>
      <c r="EH91" s="163"/>
      <c r="EI91" s="163"/>
      <c r="EJ91" s="163"/>
      <c r="EK91" s="163"/>
      <c r="EL91" s="163"/>
      <c r="EM91" s="163"/>
      <c r="EN91" s="163"/>
      <c r="EO91" s="163"/>
      <c r="EP91" s="163"/>
      <c r="EQ91" s="163"/>
      <c r="ER91" s="163"/>
      <c r="ES91" s="163"/>
      <c r="ET91" s="163"/>
      <c r="EU91" s="163"/>
      <c r="EV91" s="163"/>
      <c r="EW91" s="163"/>
      <c r="EX91" s="163"/>
      <c r="EY91" s="163"/>
      <c r="EZ91" s="163"/>
      <c r="FA91" s="163"/>
      <c r="FB91" s="163"/>
      <c r="FC91" s="163"/>
      <c r="FD91" s="163"/>
      <c r="FE91" s="163"/>
      <c r="FF91" s="163"/>
      <c r="FG91" s="163"/>
      <c r="FH91" s="163"/>
      <c r="FI91" s="163"/>
      <c r="FJ91" s="163"/>
      <c r="FK91" s="163"/>
      <c r="FL91" s="163"/>
      <c r="FM91" s="163"/>
      <c r="FN91" s="163"/>
      <c r="FO91" s="163"/>
      <c r="FP91" s="163"/>
      <c r="FQ91" s="163"/>
      <c r="FR91" s="163"/>
      <c r="FS91" s="163"/>
      <c r="FT91" s="163"/>
      <c r="FU91" s="163"/>
      <c r="FV91" s="163"/>
      <c r="FW91" s="163"/>
      <c r="FX91" s="163"/>
      <c r="FY91" s="163"/>
      <c r="FZ91" s="163"/>
      <c r="GA91" s="163"/>
      <c r="GB91" s="163"/>
      <c r="GC91" s="163"/>
      <c r="GD91" s="163"/>
      <c r="GE91" s="163"/>
      <c r="GF91" s="163"/>
      <c r="GG91" s="163"/>
      <c r="GH91" s="163"/>
      <c r="GI91" s="163"/>
      <c r="GJ91" s="163"/>
      <c r="GK91" s="163"/>
      <c r="GL91" s="163"/>
      <c r="GM91" s="163"/>
      <c r="GN91" s="163"/>
      <c r="GO91" s="163"/>
      <c r="GP91" s="163"/>
      <c r="GQ91" s="163"/>
      <c r="GR91" s="163"/>
      <c r="GS91" s="163"/>
      <c r="GT91" s="163"/>
      <c r="GU91" s="163"/>
      <c r="GV91" s="163"/>
      <c r="GW91" s="163"/>
      <c r="GX91" s="163"/>
      <c r="GY91" s="163"/>
      <c r="GZ91" s="163"/>
      <c r="HA91" s="163"/>
      <c r="HB91" s="163"/>
      <c r="HC91" s="163"/>
      <c r="HD91" s="163"/>
      <c r="HE91" s="163"/>
      <c r="HF91" s="163"/>
      <c r="HG91" s="163"/>
      <c r="HH91" s="163"/>
      <c r="HI91" s="163"/>
      <c r="HJ91" s="163"/>
      <c r="HK91" s="163"/>
      <c r="HL91" s="163"/>
      <c r="HM91" s="163"/>
      <c r="HN91" s="163"/>
      <c r="HO91" s="163"/>
      <c r="HP91" s="163"/>
      <c r="HQ91" s="163"/>
      <c r="HR91" s="163"/>
      <c r="HS91" s="163"/>
      <c r="HT91" s="163"/>
      <c r="HU91" s="163"/>
      <c r="HV91" s="163"/>
      <c r="HW91" s="163"/>
      <c r="HX91" s="163"/>
      <c r="HY91" s="163"/>
      <c r="HZ91" s="163"/>
      <c r="IA91" s="163"/>
      <c r="IB91" s="163"/>
      <c r="IC91" s="163"/>
      <c r="ID91" s="163"/>
      <c r="IE91" s="163"/>
    </row>
    <row r="92" spans="1:239" s="157" customFormat="1" ht="13.5" customHeight="1">
      <c r="A92" s="24">
        <v>20</v>
      </c>
      <c r="B92" s="28" t="s">
        <v>83</v>
      </c>
      <c r="C92" s="25">
        <v>735291800</v>
      </c>
      <c r="D92" s="25" t="s">
        <v>113</v>
      </c>
      <c r="E92" s="25" t="s">
        <v>19</v>
      </c>
      <c r="F92" s="34">
        <f>SUM(F94:F95)</f>
        <v>22</v>
      </c>
      <c r="G92" s="26"/>
      <c r="H92" s="26">
        <f>F92*G92</f>
        <v>0</v>
      </c>
      <c r="I92" s="154" t="s">
        <v>93</v>
      </c>
      <c r="J92" s="190"/>
      <c r="R92" s="158"/>
      <c r="S92" s="158"/>
    </row>
    <row r="93" spans="1:239" s="157" customFormat="1" ht="13.5" customHeight="1">
      <c r="A93" s="159"/>
      <c r="B93" s="160"/>
      <c r="C93" s="83"/>
      <c r="D93" s="161" t="s">
        <v>114</v>
      </c>
      <c r="E93" s="83"/>
      <c r="F93" s="163"/>
      <c r="G93" s="88"/>
      <c r="H93" s="88"/>
      <c r="I93" s="33"/>
      <c r="J93" s="165"/>
      <c r="R93" s="158"/>
      <c r="S93" s="158"/>
    </row>
    <row r="94" spans="1:239" s="164" customFormat="1" ht="13.5" customHeight="1">
      <c r="A94" s="159"/>
      <c r="B94" s="160"/>
      <c r="C94" s="83"/>
      <c r="D94" s="161" t="s">
        <v>115</v>
      </c>
      <c r="E94" s="83"/>
      <c r="F94" s="31">
        <f>(1)*2</f>
        <v>2</v>
      </c>
      <c r="G94" s="88"/>
      <c r="H94" s="88"/>
      <c r="I94" s="33"/>
      <c r="J94" s="162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  <c r="BI94" s="163"/>
      <c r="BJ94" s="163"/>
      <c r="BK94" s="163"/>
      <c r="BL94" s="163"/>
      <c r="BM94" s="163"/>
      <c r="BN94" s="163"/>
      <c r="BO94" s="163"/>
      <c r="BP94" s="163"/>
      <c r="BQ94" s="163"/>
      <c r="BR94" s="163"/>
      <c r="BS94" s="163"/>
      <c r="BT94" s="163"/>
      <c r="BU94" s="163"/>
      <c r="BV94" s="163"/>
      <c r="BW94" s="163"/>
      <c r="BX94" s="163"/>
      <c r="BY94" s="163"/>
      <c r="BZ94" s="163"/>
      <c r="CA94" s="163"/>
      <c r="CB94" s="163"/>
      <c r="CC94" s="163"/>
      <c r="CD94" s="163"/>
      <c r="CE94" s="163"/>
      <c r="CF94" s="163"/>
      <c r="CG94" s="163"/>
      <c r="CH94" s="163"/>
      <c r="CI94" s="163"/>
      <c r="CJ94" s="163"/>
      <c r="CK94" s="163"/>
      <c r="CL94" s="163"/>
      <c r="CM94" s="163"/>
      <c r="CN94" s="163"/>
      <c r="CO94" s="163"/>
      <c r="CP94" s="163"/>
      <c r="CQ94" s="163"/>
      <c r="CR94" s="163"/>
      <c r="CS94" s="163"/>
      <c r="CT94" s="163"/>
      <c r="CU94" s="163"/>
      <c r="CV94" s="163"/>
      <c r="CW94" s="163"/>
      <c r="CX94" s="163"/>
      <c r="CY94" s="163"/>
      <c r="CZ94" s="163"/>
      <c r="DA94" s="163"/>
      <c r="DB94" s="163"/>
      <c r="DC94" s="163"/>
      <c r="DD94" s="163"/>
      <c r="DE94" s="163"/>
      <c r="DF94" s="163"/>
      <c r="DG94" s="163"/>
      <c r="DH94" s="163"/>
      <c r="DI94" s="163"/>
      <c r="DJ94" s="163"/>
      <c r="DK94" s="163"/>
      <c r="DL94" s="163"/>
      <c r="DM94" s="163"/>
      <c r="DN94" s="163"/>
      <c r="DO94" s="163"/>
      <c r="DP94" s="163"/>
      <c r="DQ94" s="163"/>
      <c r="DR94" s="163"/>
      <c r="DS94" s="163"/>
      <c r="DT94" s="163"/>
      <c r="DU94" s="163"/>
      <c r="DV94" s="163"/>
      <c r="DW94" s="163"/>
      <c r="DX94" s="163"/>
      <c r="DY94" s="163"/>
      <c r="DZ94" s="163"/>
      <c r="EA94" s="163"/>
      <c r="EB94" s="163"/>
      <c r="EC94" s="163"/>
      <c r="ED94" s="163"/>
      <c r="EE94" s="163"/>
      <c r="EF94" s="163"/>
      <c r="EG94" s="163"/>
      <c r="EH94" s="163"/>
      <c r="EI94" s="163"/>
      <c r="EJ94" s="163"/>
      <c r="EK94" s="163"/>
      <c r="EL94" s="163"/>
      <c r="EM94" s="163"/>
      <c r="EN94" s="163"/>
      <c r="EO94" s="163"/>
      <c r="EP94" s="163"/>
      <c r="EQ94" s="163"/>
      <c r="ER94" s="163"/>
      <c r="ES94" s="163"/>
      <c r="ET94" s="163"/>
      <c r="EU94" s="163"/>
      <c r="EV94" s="163"/>
      <c r="EW94" s="163"/>
      <c r="EX94" s="163"/>
      <c r="EY94" s="163"/>
      <c r="EZ94" s="163"/>
      <c r="FA94" s="163"/>
      <c r="FB94" s="163"/>
      <c r="FC94" s="163"/>
      <c r="FD94" s="163"/>
      <c r="FE94" s="163"/>
      <c r="FF94" s="163"/>
      <c r="FG94" s="163"/>
      <c r="FH94" s="163"/>
      <c r="FI94" s="163"/>
      <c r="FJ94" s="163"/>
      <c r="FK94" s="163"/>
      <c r="FL94" s="163"/>
      <c r="FM94" s="163"/>
      <c r="FN94" s="163"/>
      <c r="FO94" s="163"/>
      <c r="FP94" s="163"/>
      <c r="FQ94" s="163"/>
      <c r="FR94" s="163"/>
      <c r="FS94" s="163"/>
      <c r="FT94" s="163"/>
      <c r="FU94" s="163"/>
      <c r="FV94" s="163"/>
      <c r="FW94" s="163"/>
      <c r="FX94" s="163"/>
      <c r="FY94" s="163"/>
      <c r="FZ94" s="163"/>
      <c r="GA94" s="163"/>
      <c r="GB94" s="163"/>
      <c r="GC94" s="163"/>
      <c r="GD94" s="163"/>
      <c r="GE94" s="163"/>
      <c r="GF94" s="163"/>
      <c r="GG94" s="163"/>
      <c r="GH94" s="163"/>
      <c r="GI94" s="163"/>
      <c r="GJ94" s="163"/>
      <c r="GK94" s="163"/>
      <c r="GL94" s="163"/>
      <c r="GM94" s="163"/>
      <c r="GN94" s="163"/>
      <c r="GO94" s="163"/>
      <c r="GP94" s="163"/>
      <c r="GQ94" s="163"/>
      <c r="GR94" s="163"/>
      <c r="GS94" s="163"/>
      <c r="GT94" s="163"/>
      <c r="GU94" s="163"/>
      <c r="GV94" s="163"/>
      <c r="GW94" s="163"/>
      <c r="GX94" s="163"/>
      <c r="GY94" s="163"/>
      <c r="GZ94" s="163"/>
      <c r="HA94" s="163"/>
      <c r="HB94" s="163"/>
      <c r="HC94" s="163"/>
      <c r="HD94" s="163"/>
      <c r="HE94" s="163"/>
      <c r="HF94" s="163"/>
      <c r="HG94" s="163"/>
      <c r="HH94" s="163"/>
      <c r="HI94" s="163"/>
      <c r="HJ94" s="163"/>
      <c r="HK94" s="163"/>
      <c r="HL94" s="163"/>
      <c r="HM94" s="163"/>
      <c r="HN94" s="163"/>
      <c r="HO94" s="163"/>
      <c r="HP94" s="163"/>
      <c r="HQ94" s="163"/>
      <c r="HR94" s="163"/>
      <c r="HS94" s="163"/>
      <c r="HT94" s="163"/>
      <c r="HU94" s="163"/>
      <c r="HV94" s="163"/>
      <c r="HW94" s="163"/>
      <c r="HX94" s="163"/>
      <c r="HY94" s="163"/>
      <c r="HZ94" s="163"/>
      <c r="IA94" s="163"/>
      <c r="IB94" s="163"/>
      <c r="IC94" s="163"/>
      <c r="ID94" s="163"/>
      <c r="IE94" s="163"/>
    </row>
    <row r="95" spans="1:239" s="164" customFormat="1" ht="13.5" customHeight="1">
      <c r="A95" s="159"/>
      <c r="B95" s="160"/>
      <c r="C95" s="83"/>
      <c r="D95" s="161" t="s">
        <v>116</v>
      </c>
      <c r="E95" s="83"/>
      <c r="F95" s="31">
        <f>(10)*2</f>
        <v>20</v>
      </c>
      <c r="G95" s="88"/>
      <c r="H95" s="88"/>
      <c r="I95" s="33"/>
      <c r="J95" s="162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  <c r="BI95" s="163"/>
      <c r="BJ95" s="163"/>
      <c r="BK95" s="163"/>
      <c r="BL95" s="163"/>
      <c r="BM95" s="163"/>
      <c r="BN95" s="163"/>
      <c r="BO95" s="163"/>
      <c r="BP95" s="163"/>
      <c r="BQ95" s="163"/>
      <c r="BR95" s="163"/>
      <c r="BS95" s="163"/>
      <c r="BT95" s="163"/>
      <c r="BU95" s="163"/>
      <c r="BV95" s="163"/>
      <c r="BW95" s="163"/>
      <c r="BX95" s="163"/>
      <c r="BY95" s="163"/>
      <c r="BZ95" s="163"/>
      <c r="CA95" s="163"/>
      <c r="CB95" s="163"/>
      <c r="CC95" s="163"/>
      <c r="CD95" s="163"/>
      <c r="CE95" s="163"/>
      <c r="CF95" s="163"/>
      <c r="CG95" s="163"/>
      <c r="CH95" s="163"/>
      <c r="CI95" s="163"/>
      <c r="CJ95" s="163"/>
      <c r="CK95" s="163"/>
      <c r="CL95" s="163"/>
      <c r="CM95" s="163"/>
      <c r="CN95" s="163"/>
      <c r="CO95" s="163"/>
      <c r="CP95" s="163"/>
      <c r="CQ95" s="163"/>
      <c r="CR95" s="163"/>
      <c r="CS95" s="163"/>
      <c r="CT95" s="163"/>
      <c r="CU95" s="163"/>
      <c r="CV95" s="163"/>
      <c r="CW95" s="163"/>
      <c r="CX95" s="163"/>
      <c r="CY95" s="163"/>
      <c r="CZ95" s="163"/>
      <c r="DA95" s="163"/>
      <c r="DB95" s="163"/>
      <c r="DC95" s="163"/>
      <c r="DD95" s="163"/>
      <c r="DE95" s="163"/>
      <c r="DF95" s="163"/>
      <c r="DG95" s="163"/>
      <c r="DH95" s="163"/>
      <c r="DI95" s="163"/>
      <c r="DJ95" s="163"/>
      <c r="DK95" s="163"/>
      <c r="DL95" s="163"/>
      <c r="DM95" s="163"/>
      <c r="DN95" s="163"/>
      <c r="DO95" s="163"/>
      <c r="DP95" s="163"/>
      <c r="DQ95" s="163"/>
      <c r="DR95" s="163"/>
      <c r="DS95" s="163"/>
      <c r="DT95" s="163"/>
      <c r="DU95" s="163"/>
      <c r="DV95" s="163"/>
      <c r="DW95" s="163"/>
      <c r="DX95" s="163"/>
      <c r="DY95" s="163"/>
      <c r="DZ95" s="163"/>
      <c r="EA95" s="163"/>
      <c r="EB95" s="163"/>
      <c r="EC95" s="163"/>
      <c r="ED95" s="163"/>
      <c r="EE95" s="163"/>
      <c r="EF95" s="163"/>
      <c r="EG95" s="163"/>
      <c r="EH95" s="163"/>
      <c r="EI95" s="163"/>
      <c r="EJ95" s="163"/>
      <c r="EK95" s="163"/>
      <c r="EL95" s="163"/>
      <c r="EM95" s="163"/>
      <c r="EN95" s="163"/>
      <c r="EO95" s="163"/>
      <c r="EP95" s="163"/>
      <c r="EQ95" s="163"/>
      <c r="ER95" s="163"/>
      <c r="ES95" s="163"/>
      <c r="ET95" s="163"/>
      <c r="EU95" s="163"/>
      <c r="EV95" s="163"/>
      <c r="EW95" s="163"/>
      <c r="EX95" s="163"/>
      <c r="EY95" s="163"/>
      <c r="EZ95" s="163"/>
      <c r="FA95" s="163"/>
      <c r="FB95" s="163"/>
      <c r="FC95" s="163"/>
      <c r="FD95" s="163"/>
      <c r="FE95" s="163"/>
      <c r="FF95" s="163"/>
      <c r="FG95" s="163"/>
      <c r="FH95" s="163"/>
      <c r="FI95" s="163"/>
      <c r="FJ95" s="163"/>
      <c r="FK95" s="163"/>
      <c r="FL95" s="163"/>
      <c r="FM95" s="163"/>
      <c r="FN95" s="163"/>
      <c r="FO95" s="163"/>
      <c r="FP95" s="163"/>
      <c r="FQ95" s="163"/>
      <c r="FR95" s="163"/>
      <c r="FS95" s="163"/>
      <c r="FT95" s="163"/>
      <c r="FU95" s="163"/>
      <c r="FV95" s="163"/>
      <c r="FW95" s="163"/>
      <c r="FX95" s="163"/>
      <c r="FY95" s="163"/>
      <c r="FZ95" s="163"/>
      <c r="GA95" s="163"/>
      <c r="GB95" s="163"/>
      <c r="GC95" s="163"/>
      <c r="GD95" s="163"/>
      <c r="GE95" s="163"/>
      <c r="GF95" s="163"/>
      <c r="GG95" s="163"/>
      <c r="GH95" s="163"/>
      <c r="GI95" s="163"/>
      <c r="GJ95" s="163"/>
      <c r="GK95" s="163"/>
      <c r="GL95" s="163"/>
      <c r="GM95" s="163"/>
      <c r="GN95" s="163"/>
      <c r="GO95" s="163"/>
      <c r="GP95" s="163"/>
      <c r="GQ95" s="163"/>
      <c r="GR95" s="163"/>
      <c r="GS95" s="163"/>
      <c r="GT95" s="163"/>
      <c r="GU95" s="163"/>
      <c r="GV95" s="163"/>
      <c r="GW95" s="163"/>
      <c r="GX95" s="163"/>
      <c r="GY95" s="163"/>
      <c r="GZ95" s="163"/>
      <c r="HA95" s="163"/>
      <c r="HB95" s="163"/>
      <c r="HC95" s="163"/>
      <c r="HD95" s="163"/>
      <c r="HE95" s="163"/>
      <c r="HF95" s="163"/>
      <c r="HG95" s="163"/>
      <c r="HH95" s="163"/>
      <c r="HI95" s="163"/>
      <c r="HJ95" s="163"/>
      <c r="HK95" s="163"/>
      <c r="HL95" s="163"/>
      <c r="HM95" s="163"/>
      <c r="HN95" s="163"/>
      <c r="HO95" s="163"/>
      <c r="HP95" s="163"/>
      <c r="HQ95" s="163"/>
      <c r="HR95" s="163"/>
      <c r="HS95" s="163"/>
      <c r="HT95" s="163"/>
      <c r="HU95" s="163"/>
      <c r="HV95" s="163"/>
      <c r="HW95" s="163"/>
      <c r="HX95" s="163"/>
      <c r="HY95" s="163"/>
      <c r="HZ95" s="163"/>
      <c r="IA95" s="163"/>
      <c r="IB95" s="163"/>
      <c r="IC95" s="163"/>
      <c r="ID95" s="163"/>
      <c r="IE95" s="163"/>
    </row>
    <row r="96" spans="1:239" s="157" customFormat="1" ht="13.5" customHeight="1">
      <c r="A96" s="24">
        <v>21</v>
      </c>
      <c r="B96" s="28" t="s">
        <v>83</v>
      </c>
      <c r="C96" s="25">
        <v>735494811</v>
      </c>
      <c r="D96" s="25" t="s">
        <v>117</v>
      </c>
      <c r="E96" s="25" t="s">
        <v>92</v>
      </c>
      <c r="F96" s="34">
        <f>SUM(F98:F99)</f>
        <v>55.620000000000005</v>
      </c>
      <c r="G96" s="26"/>
      <c r="H96" s="26">
        <f>F96*G96</f>
        <v>0</v>
      </c>
      <c r="I96" s="154" t="s">
        <v>93</v>
      </c>
      <c r="J96" s="190"/>
      <c r="R96" s="158"/>
      <c r="S96" s="158"/>
    </row>
    <row r="97" spans="1:239" s="157" customFormat="1" ht="13.5" customHeight="1">
      <c r="A97" s="159"/>
      <c r="B97" s="160"/>
      <c r="C97" s="83"/>
      <c r="D97" s="161" t="s">
        <v>118</v>
      </c>
      <c r="E97" s="83"/>
      <c r="F97" s="163"/>
      <c r="G97" s="88"/>
      <c r="H97" s="88"/>
      <c r="I97" s="33"/>
      <c r="J97" s="165"/>
      <c r="R97" s="158"/>
      <c r="S97" s="158"/>
    </row>
    <row r="98" spans="1:239" s="164" customFormat="1" ht="13.5" customHeight="1">
      <c r="A98" s="159"/>
      <c r="B98" s="160"/>
      <c r="C98" s="83"/>
      <c r="D98" s="161" t="s">
        <v>95</v>
      </c>
      <c r="E98" s="83"/>
      <c r="F98" s="31">
        <f>0.345*(23)</f>
        <v>7.9349999999999996</v>
      </c>
      <c r="G98" s="88"/>
      <c r="H98" s="88"/>
      <c r="I98" s="33"/>
      <c r="J98" s="162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  <c r="BI98" s="163"/>
      <c r="BJ98" s="163"/>
      <c r="BK98" s="163"/>
      <c r="BL98" s="163"/>
      <c r="BM98" s="163"/>
      <c r="BN98" s="163"/>
      <c r="BO98" s="163"/>
      <c r="BP98" s="163"/>
      <c r="BQ98" s="163"/>
      <c r="BR98" s="163"/>
      <c r="BS98" s="163"/>
      <c r="BT98" s="163"/>
      <c r="BU98" s="163"/>
      <c r="BV98" s="163"/>
      <c r="BW98" s="163"/>
      <c r="BX98" s="163"/>
      <c r="BY98" s="163"/>
      <c r="BZ98" s="163"/>
      <c r="CA98" s="163"/>
      <c r="CB98" s="163"/>
      <c r="CC98" s="163"/>
      <c r="CD98" s="163"/>
      <c r="CE98" s="163"/>
      <c r="CF98" s="163"/>
      <c r="CG98" s="163"/>
      <c r="CH98" s="163"/>
      <c r="CI98" s="163"/>
      <c r="CJ98" s="163"/>
      <c r="CK98" s="163"/>
      <c r="CL98" s="163"/>
      <c r="CM98" s="163"/>
      <c r="CN98" s="163"/>
      <c r="CO98" s="163"/>
      <c r="CP98" s="163"/>
      <c r="CQ98" s="163"/>
      <c r="CR98" s="163"/>
      <c r="CS98" s="163"/>
      <c r="CT98" s="163"/>
      <c r="CU98" s="163"/>
      <c r="CV98" s="163"/>
      <c r="CW98" s="163"/>
      <c r="CX98" s="163"/>
      <c r="CY98" s="163"/>
      <c r="CZ98" s="163"/>
      <c r="DA98" s="163"/>
      <c r="DB98" s="163"/>
      <c r="DC98" s="163"/>
      <c r="DD98" s="163"/>
      <c r="DE98" s="163"/>
      <c r="DF98" s="163"/>
      <c r="DG98" s="163"/>
      <c r="DH98" s="163"/>
      <c r="DI98" s="163"/>
      <c r="DJ98" s="163"/>
      <c r="DK98" s="163"/>
      <c r="DL98" s="163"/>
      <c r="DM98" s="163"/>
      <c r="DN98" s="163"/>
      <c r="DO98" s="163"/>
      <c r="DP98" s="163"/>
      <c r="DQ98" s="163"/>
      <c r="DR98" s="163"/>
      <c r="DS98" s="163"/>
      <c r="DT98" s="163"/>
      <c r="DU98" s="163"/>
      <c r="DV98" s="163"/>
      <c r="DW98" s="163"/>
      <c r="DX98" s="163"/>
      <c r="DY98" s="163"/>
      <c r="DZ98" s="163"/>
      <c r="EA98" s="163"/>
      <c r="EB98" s="163"/>
      <c r="EC98" s="163"/>
      <c r="ED98" s="163"/>
      <c r="EE98" s="163"/>
      <c r="EF98" s="163"/>
      <c r="EG98" s="163"/>
      <c r="EH98" s="163"/>
      <c r="EI98" s="163"/>
      <c r="EJ98" s="163"/>
      <c r="EK98" s="163"/>
      <c r="EL98" s="163"/>
      <c r="EM98" s="163"/>
      <c r="EN98" s="163"/>
      <c r="EO98" s="163"/>
      <c r="EP98" s="163"/>
      <c r="EQ98" s="163"/>
      <c r="ER98" s="163"/>
      <c r="ES98" s="163"/>
      <c r="ET98" s="163"/>
      <c r="EU98" s="163"/>
      <c r="EV98" s="163"/>
      <c r="EW98" s="163"/>
      <c r="EX98" s="163"/>
      <c r="EY98" s="163"/>
      <c r="EZ98" s="163"/>
      <c r="FA98" s="163"/>
      <c r="FB98" s="163"/>
      <c r="FC98" s="163"/>
      <c r="FD98" s="163"/>
      <c r="FE98" s="163"/>
      <c r="FF98" s="163"/>
      <c r="FG98" s="163"/>
      <c r="FH98" s="163"/>
      <c r="FI98" s="163"/>
      <c r="FJ98" s="163"/>
      <c r="FK98" s="163"/>
      <c r="FL98" s="163"/>
      <c r="FM98" s="163"/>
      <c r="FN98" s="163"/>
      <c r="FO98" s="163"/>
      <c r="FP98" s="163"/>
      <c r="FQ98" s="163"/>
      <c r="FR98" s="163"/>
      <c r="FS98" s="163"/>
      <c r="FT98" s="163"/>
      <c r="FU98" s="163"/>
      <c r="FV98" s="163"/>
      <c r="FW98" s="163"/>
      <c r="FX98" s="163"/>
      <c r="FY98" s="163"/>
      <c r="FZ98" s="163"/>
      <c r="GA98" s="163"/>
      <c r="GB98" s="163"/>
      <c r="GC98" s="163"/>
      <c r="GD98" s="163"/>
      <c r="GE98" s="163"/>
      <c r="GF98" s="163"/>
      <c r="GG98" s="163"/>
      <c r="GH98" s="163"/>
      <c r="GI98" s="163"/>
      <c r="GJ98" s="163"/>
      <c r="GK98" s="163"/>
      <c r="GL98" s="163"/>
      <c r="GM98" s="163"/>
      <c r="GN98" s="163"/>
      <c r="GO98" s="163"/>
      <c r="GP98" s="163"/>
      <c r="GQ98" s="163"/>
      <c r="GR98" s="163"/>
      <c r="GS98" s="163"/>
      <c r="GT98" s="163"/>
      <c r="GU98" s="163"/>
      <c r="GV98" s="163"/>
      <c r="GW98" s="163"/>
      <c r="GX98" s="163"/>
      <c r="GY98" s="163"/>
      <c r="GZ98" s="163"/>
      <c r="HA98" s="163"/>
      <c r="HB98" s="163"/>
      <c r="HC98" s="163"/>
      <c r="HD98" s="163"/>
      <c r="HE98" s="163"/>
      <c r="HF98" s="163"/>
      <c r="HG98" s="163"/>
      <c r="HH98" s="163"/>
      <c r="HI98" s="163"/>
      <c r="HJ98" s="163"/>
      <c r="HK98" s="163"/>
      <c r="HL98" s="163"/>
      <c r="HM98" s="163"/>
      <c r="HN98" s="163"/>
      <c r="HO98" s="163"/>
      <c r="HP98" s="163"/>
      <c r="HQ98" s="163"/>
      <c r="HR98" s="163"/>
      <c r="HS98" s="163"/>
      <c r="HT98" s="163"/>
      <c r="HU98" s="163"/>
      <c r="HV98" s="163"/>
      <c r="HW98" s="163"/>
      <c r="HX98" s="163"/>
      <c r="HY98" s="163"/>
      <c r="HZ98" s="163"/>
      <c r="IA98" s="163"/>
      <c r="IB98" s="163"/>
      <c r="IC98" s="163"/>
      <c r="ID98" s="163"/>
      <c r="IE98" s="163"/>
    </row>
    <row r="99" spans="1:239" s="164" customFormat="1" ht="27" customHeight="1">
      <c r="A99" s="159"/>
      <c r="B99" s="160"/>
      <c r="C99" s="83"/>
      <c r="D99" s="161" t="s">
        <v>96</v>
      </c>
      <c r="E99" s="83"/>
      <c r="F99" s="31">
        <f>0.255*(25+27+18+18+17+18+10+16+10+28)</f>
        <v>47.685000000000002</v>
      </c>
      <c r="G99" s="88"/>
      <c r="H99" s="88"/>
      <c r="I99" s="33"/>
      <c r="J99" s="162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  <c r="BI99" s="163"/>
      <c r="BJ99" s="163"/>
      <c r="BK99" s="163"/>
      <c r="BL99" s="163"/>
      <c r="BM99" s="163"/>
      <c r="BN99" s="163"/>
      <c r="BO99" s="163"/>
      <c r="BP99" s="163"/>
      <c r="BQ99" s="163"/>
      <c r="BR99" s="163"/>
      <c r="BS99" s="163"/>
      <c r="BT99" s="163"/>
      <c r="BU99" s="163"/>
      <c r="BV99" s="163"/>
      <c r="BW99" s="163"/>
      <c r="BX99" s="163"/>
      <c r="BY99" s="163"/>
      <c r="BZ99" s="163"/>
      <c r="CA99" s="163"/>
      <c r="CB99" s="163"/>
      <c r="CC99" s="163"/>
      <c r="CD99" s="163"/>
      <c r="CE99" s="163"/>
      <c r="CF99" s="163"/>
      <c r="CG99" s="163"/>
      <c r="CH99" s="163"/>
      <c r="CI99" s="163"/>
      <c r="CJ99" s="163"/>
      <c r="CK99" s="163"/>
      <c r="CL99" s="163"/>
      <c r="CM99" s="163"/>
      <c r="CN99" s="163"/>
      <c r="CO99" s="163"/>
      <c r="CP99" s="163"/>
      <c r="CQ99" s="163"/>
      <c r="CR99" s="163"/>
      <c r="CS99" s="163"/>
      <c r="CT99" s="163"/>
      <c r="CU99" s="163"/>
      <c r="CV99" s="163"/>
      <c r="CW99" s="163"/>
      <c r="CX99" s="163"/>
      <c r="CY99" s="163"/>
      <c r="CZ99" s="163"/>
      <c r="DA99" s="163"/>
      <c r="DB99" s="163"/>
      <c r="DC99" s="163"/>
      <c r="DD99" s="163"/>
      <c r="DE99" s="163"/>
      <c r="DF99" s="163"/>
      <c r="DG99" s="163"/>
      <c r="DH99" s="163"/>
      <c r="DI99" s="163"/>
      <c r="DJ99" s="163"/>
      <c r="DK99" s="163"/>
      <c r="DL99" s="163"/>
      <c r="DM99" s="163"/>
      <c r="DN99" s="163"/>
      <c r="DO99" s="163"/>
      <c r="DP99" s="163"/>
      <c r="DQ99" s="163"/>
      <c r="DR99" s="163"/>
      <c r="DS99" s="163"/>
      <c r="DT99" s="163"/>
      <c r="DU99" s="163"/>
      <c r="DV99" s="163"/>
      <c r="DW99" s="163"/>
      <c r="DX99" s="163"/>
      <c r="DY99" s="163"/>
      <c r="DZ99" s="163"/>
      <c r="EA99" s="163"/>
      <c r="EB99" s="163"/>
      <c r="EC99" s="163"/>
      <c r="ED99" s="163"/>
      <c r="EE99" s="163"/>
      <c r="EF99" s="163"/>
      <c r="EG99" s="163"/>
      <c r="EH99" s="163"/>
      <c r="EI99" s="163"/>
      <c r="EJ99" s="163"/>
      <c r="EK99" s="163"/>
      <c r="EL99" s="163"/>
      <c r="EM99" s="163"/>
      <c r="EN99" s="163"/>
      <c r="EO99" s="163"/>
      <c r="EP99" s="163"/>
      <c r="EQ99" s="163"/>
      <c r="ER99" s="163"/>
      <c r="ES99" s="163"/>
      <c r="ET99" s="163"/>
      <c r="EU99" s="163"/>
      <c r="EV99" s="163"/>
      <c r="EW99" s="163"/>
      <c r="EX99" s="163"/>
      <c r="EY99" s="163"/>
      <c r="EZ99" s="163"/>
      <c r="FA99" s="163"/>
      <c r="FB99" s="163"/>
      <c r="FC99" s="163"/>
      <c r="FD99" s="163"/>
      <c r="FE99" s="163"/>
      <c r="FF99" s="163"/>
      <c r="FG99" s="163"/>
      <c r="FH99" s="163"/>
      <c r="FI99" s="163"/>
      <c r="FJ99" s="163"/>
      <c r="FK99" s="163"/>
      <c r="FL99" s="163"/>
      <c r="FM99" s="163"/>
      <c r="FN99" s="163"/>
      <c r="FO99" s="163"/>
      <c r="FP99" s="163"/>
      <c r="FQ99" s="163"/>
      <c r="FR99" s="163"/>
      <c r="FS99" s="163"/>
      <c r="FT99" s="163"/>
      <c r="FU99" s="163"/>
      <c r="FV99" s="163"/>
      <c r="FW99" s="163"/>
      <c r="FX99" s="163"/>
      <c r="FY99" s="163"/>
      <c r="FZ99" s="163"/>
      <c r="GA99" s="163"/>
      <c r="GB99" s="163"/>
      <c r="GC99" s="163"/>
      <c r="GD99" s="163"/>
      <c r="GE99" s="163"/>
      <c r="GF99" s="163"/>
      <c r="GG99" s="163"/>
      <c r="GH99" s="163"/>
      <c r="GI99" s="163"/>
      <c r="GJ99" s="163"/>
      <c r="GK99" s="163"/>
      <c r="GL99" s="163"/>
      <c r="GM99" s="163"/>
      <c r="GN99" s="163"/>
      <c r="GO99" s="163"/>
      <c r="GP99" s="163"/>
      <c r="GQ99" s="163"/>
      <c r="GR99" s="163"/>
      <c r="GS99" s="163"/>
      <c r="GT99" s="163"/>
      <c r="GU99" s="163"/>
      <c r="GV99" s="163"/>
      <c r="GW99" s="163"/>
      <c r="GX99" s="163"/>
      <c r="GY99" s="163"/>
      <c r="GZ99" s="163"/>
      <c r="HA99" s="163"/>
      <c r="HB99" s="163"/>
      <c r="HC99" s="163"/>
      <c r="HD99" s="163"/>
      <c r="HE99" s="163"/>
      <c r="HF99" s="163"/>
      <c r="HG99" s="163"/>
      <c r="HH99" s="163"/>
      <c r="HI99" s="163"/>
      <c r="HJ99" s="163"/>
      <c r="HK99" s="163"/>
      <c r="HL99" s="163"/>
      <c r="HM99" s="163"/>
      <c r="HN99" s="163"/>
      <c r="HO99" s="163"/>
      <c r="HP99" s="163"/>
      <c r="HQ99" s="163"/>
      <c r="HR99" s="163"/>
      <c r="HS99" s="163"/>
      <c r="HT99" s="163"/>
      <c r="HU99" s="163"/>
      <c r="HV99" s="163"/>
      <c r="HW99" s="163"/>
      <c r="HX99" s="163"/>
      <c r="HY99" s="163"/>
      <c r="HZ99" s="163"/>
      <c r="IA99" s="163"/>
      <c r="IB99" s="163"/>
      <c r="IC99" s="163"/>
      <c r="ID99" s="163"/>
      <c r="IE99" s="163"/>
    </row>
    <row r="100" spans="1:239" s="157" customFormat="1" ht="27" customHeight="1">
      <c r="A100" s="24">
        <v>22</v>
      </c>
      <c r="B100" s="28" t="s">
        <v>83</v>
      </c>
      <c r="C100" s="25" t="s">
        <v>119</v>
      </c>
      <c r="D100" s="25" t="s">
        <v>120</v>
      </c>
      <c r="E100" s="25" t="s">
        <v>45</v>
      </c>
      <c r="F100" s="34">
        <f>SUM(F102:F102)</f>
        <v>1.20705</v>
      </c>
      <c r="G100" s="26"/>
      <c r="H100" s="26">
        <f>F100*G100</f>
        <v>0</v>
      </c>
      <c r="I100" s="154" t="s">
        <v>20</v>
      </c>
      <c r="J100" s="155"/>
      <c r="K100" s="156"/>
      <c r="R100" s="158"/>
      <c r="S100" s="158"/>
    </row>
    <row r="101" spans="1:239" s="157" customFormat="1" ht="13.5" customHeight="1">
      <c r="A101" s="159"/>
      <c r="B101" s="160"/>
      <c r="C101" s="83"/>
      <c r="D101" s="161" t="s">
        <v>121</v>
      </c>
      <c r="E101" s="83"/>
      <c r="F101" s="163"/>
      <c r="G101" s="88"/>
      <c r="H101" s="88"/>
      <c r="I101" s="33"/>
      <c r="J101" s="165"/>
      <c r="K101" s="156"/>
      <c r="R101" s="158"/>
      <c r="S101" s="158"/>
    </row>
    <row r="102" spans="1:239" s="164" customFormat="1" ht="13.5" customHeight="1">
      <c r="A102" s="159"/>
      <c r="B102" s="160"/>
      <c r="C102" s="83"/>
      <c r="D102" s="161" t="s">
        <v>122</v>
      </c>
      <c r="E102" s="83"/>
      <c r="F102" s="31">
        <f>(23*6.95+187*5.6)/1000</f>
        <v>1.20705</v>
      </c>
      <c r="G102" s="88"/>
      <c r="H102" s="88"/>
      <c r="I102" s="33"/>
      <c r="J102" s="162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  <c r="BI102" s="163"/>
      <c r="BJ102" s="163"/>
      <c r="BK102" s="163"/>
      <c r="BL102" s="163"/>
      <c r="BM102" s="163"/>
      <c r="BN102" s="163"/>
      <c r="BO102" s="163"/>
      <c r="BP102" s="163"/>
      <c r="BQ102" s="163"/>
      <c r="BR102" s="163"/>
      <c r="BS102" s="163"/>
      <c r="BT102" s="163"/>
      <c r="BU102" s="163"/>
      <c r="BV102" s="163"/>
      <c r="BW102" s="163"/>
      <c r="BX102" s="163"/>
      <c r="BY102" s="163"/>
      <c r="BZ102" s="163"/>
      <c r="CA102" s="163"/>
      <c r="CB102" s="163"/>
      <c r="CC102" s="163"/>
      <c r="CD102" s="163"/>
      <c r="CE102" s="163"/>
      <c r="CF102" s="163"/>
      <c r="CG102" s="163"/>
      <c r="CH102" s="163"/>
      <c r="CI102" s="163"/>
      <c r="CJ102" s="163"/>
      <c r="CK102" s="163"/>
      <c r="CL102" s="163"/>
      <c r="CM102" s="163"/>
      <c r="CN102" s="163"/>
      <c r="CO102" s="163"/>
      <c r="CP102" s="163"/>
      <c r="CQ102" s="163"/>
      <c r="CR102" s="163"/>
      <c r="CS102" s="163"/>
      <c r="CT102" s="163"/>
      <c r="CU102" s="163"/>
      <c r="CV102" s="163"/>
      <c r="CW102" s="163"/>
      <c r="CX102" s="163"/>
      <c r="CY102" s="163"/>
      <c r="CZ102" s="163"/>
      <c r="DA102" s="163"/>
      <c r="DB102" s="163"/>
      <c r="DC102" s="163"/>
      <c r="DD102" s="163"/>
      <c r="DE102" s="163"/>
      <c r="DF102" s="163"/>
      <c r="DG102" s="163"/>
      <c r="DH102" s="163"/>
      <c r="DI102" s="163"/>
      <c r="DJ102" s="163"/>
      <c r="DK102" s="163"/>
      <c r="DL102" s="163"/>
      <c r="DM102" s="163"/>
      <c r="DN102" s="163"/>
      <c r="DO102" s="163"/>
      <c r="DP102" s="163"/>
      <c r="DQ102" s="163"/>
      <c r="DR102" s="163"/>
      <c r="DS102" s="163"/>
      <c r="DT102" s="163"/>
      <c r="DU102" s="163"/>
      <c r="DV102" s="163"/>
      <c r="DW102" s="163"/>
      <c r="DX102" s="163"/>
      <c r="DY102" s="163"/>
      <c r="DZ102" s="163"/>
      <c r="EA102" s="163"/>
      <c r="EB102" s="163"/>
      <c r="EC102" s="163"/>
      <c r="ED102" s="163"/>
      <c r="EE102" s="163"/>
      <c r="EF102" s="163"/>
      <c r="EG102" s="163"/>
      <c r="EH102" s="163"/>
      <c r="EI102" s="163"/>
      <c r="EJ102" s="163"/>
      <c r="EK102" s="163"/>
      <c r="EL102" s="163"/>
      <c r="EM102" s="163"/>
      <c r="EN102" s="163"/>
      <c r="EO102" s="163"/>
      <c r="EP102" s="163"/>
      <c r="EQ102" s="163"/>
      <c r="ER102" s="163"/>
      <c r="ES102" s="163"/>
      <c r="ET102" s="163"/>
      <c r="EU102" s="163"/>
      <c r="EV102" s="163"/>
      <c r="EW102" s="163"/>
      <c r="EX102" s="163"/>
      <c r="EY102" s="163"/>
      <c r="EZ102" s="163"/>
      <c r="FA102" s="163"/>
      <c r="FB102" s="163"/>
      <c r="FC102" s="163"/>
      <c r="FD102" s="163"/>
      <c r="FE102" s="163"/>
      <c r="FF102" s="163"/>
      <c r="FG102" s="163"/>
      <c r="FH102" s="163"/>
      <c r="FI102" s="163"/>
      <c r="FJ102" s="163"/>
      <c r="FK102" s="163"/>
      <c r="FL102" s="163"/>
      <c r="FM102" s="163"/>
      <c r="FN102" s="163"/>
      <c r="FO102" s="163"/>
      <c r="FP102" s="163"/>
      <c r="FQ102" s="163"/>
      <c r="FR102" s="163"/>
      <c r="FS102" s="163"/>
      <c r="FT102" s="163"/>
      <c r="FU102" s="163"/>
      <c r="FV102" s="163"/>
      <c r="FW102" s="163"/>
      <c r="FX102" s="163"/>
      <c r="FY102" s="163"/>
      <c r="FZ102" s="163"/>
      <c r="GA102" s="163"/>
      <c r="GB102" s="163"/>
      <c r="GC102" s="163"/>
      <c r="GD102" s="163"/>
      <c r="GE102" s="163"/>
      <c r="GF102" s="163"/>
      <c r="GG102" s="163"/>
      <c r="GH102" s="163"/>
      <c r="GI102" s="163"/>
      <c r="GJ102" s="163"/>
      <c r="GK102" s="163"/>
      <c r="GL102" s="163"/>
      <c r="GM102" s="163"/>
      <c r="GN102" s="163"/>
      <c r="GO102" s="163"/>
      <c r="GP102" s="163"/>
      <c r="GQ102" s="163"/>
      <c r="GR102" s="163"/>
      <c r="GS102" s="163"/>
      <c r="GT102" s="163"/>
      <c r="GU102" s="163"/>
      <c r="GV102" s="163"/>
      <c r="GW102" s="163"/>
      <c r="GX102" s="163"/>
      <c r="GY102" s="163"/>
      <c r="GZ102" s="163"/>
      <c r="HA102" s="163"/>
      <c r="HB102" s="163"/>
      <c r="HC102" s="163"/>
      <c r="HD102" s="163"/>
      <c r="HE102" s="163"/>
      <c r="HF102" s="163"/>
      <c r="HG102" s="163"/>
      <c r="HH102" s="163"/>
      <c r="HI102" s="163"/>
      <c r="HJ102" s="163"/>
      <c r="HK102" s="163"/>
      <c r="HL102" s="163"/>
      <c r="HM102" s="163"/>
      <c r="HN102" s="163"/>
      <c r="HO102" s="163"/>
      <c r="HP102" s="163"/>
      <c r="HQ102" s="163"/>
      <c r="HR102" s="163"/>
      <c r="HS102" s="163"/>
      <c r="HT102" s="163"/>
      <c r="HU102" s="163"/>
      <c r="HV102" s="163"/>
      <c r="HW102" s="163"/>
      <c r="HX102" s="163"/>
      <c r="HY102" s="163"/>
      <c r="HZ102" s="163"/>
      <c r="IA102" s="163"/>
      <c r="IB102" s="163"/>
      <c r="IC102" s="163"/>
      <c r="ID102" s="163"/>
      <c r="IE102" s="163"/>
    </row>
    <row r="103" spans="1:239" s="164" customFormat="1" ht="40.5" customHeight="1">
      <c r="A103" s="159"/>
      <c r="B103" s="160"/>
      <c r="C103" s="83"/>
      <c r="D103" s="161" t="s">
        <v>123</v>
      </c>
      <c r="E103" s="83"/>
      <c r="F103" s="31"/>
      <c r="G103" s="88"/>
      <c r="H103" s="88"/>
      <c r="I103" s="33"/>
      <c r="J103" s="162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  <c r="BI103" s="163"/>
      <c r="BJ103" s="163"/>
      <c r="BK103" s="163"/>
      <c r="BL103" s="163"/>
      <c r="BM103" s="163"/>
      <c r="BN103" s="163"/>
      <c r="BO103" s="163"/>
      <c r="BP103" s="163"/>
      <c r="BQ103" s="163"/>
      <c r="BR103" s="163"/>
      <c r="BS103" s="163"/>
      <c r="BT103" s="163"/>
      <c r="BU103" s="163"/>
      <c r="BV103" s="163"/>
      <c r="BW103" s="163"/>
      <c r="BX103" s="163"/>
      <c r="BY103" s="163"/>
      <c r="BZ103" s="163"/>
      <c r="CA103" s="163"/>
      <c r="CB103" s="163"/>
      <c r="CC103" s="163"/>
      <c r="CD103" s="163"/>
      <c r="CE103" s="163"/>
      <c r="CF103" s="163"/>
      <c r="CG103" s="163"/>
      <c r="CH103" s="163"/>
      <c r="CI103" s="163"/>
      <c r="CJ103" s="163"/>
      <c r="CK103" s="163"/>
      <c r="CL103" s="163"/>
      <c r="CM103" s="163"/>
      <c r="CN103" s="163"/>
      <c r="CO103" s="163"/>
      <c r="CP103" s="163"/>
      <c r="CQ103" s="163"/>
      <c r="CR103" s="163"/>
      <c r="CS103" s="163"/>
      <c r="CT103" s="163"/>
      <c r="CU103" s="163"/>
      <c r="CV103" s="163"/>
      <c r="CW103" s="163"/>
      <c r="CX103" s="163"/>
      <c r="CY103" s="163"/>
      <c r="CZ103" s="163"/>
      <c r="DA103" s="163"/>
      <c r="DB103" s="163"/>
      <c r="DC103" s="163"/>
      <c r="DD103" s="163"/>
      <c r="DE103" s="163"/>
      <c r="DF103" s="163"/>
      <c r="DG103" s="163"/>
      <c r="DH103" s="163"/>
      <c r="DI103" s="163"/>
      <c r="DJ103" s="163"/>
      <c r="DK103" s="163"/>
      <c r="DL103" s="163"/>
      <c r="DM103" s="163"/>
      <c r="DN103" s="163"/>
      <c r="DO103" s="163"/>
      <c r="DP103" s="163"/>
      <c r="DQ103" s="163"/>
      <c r="DR103" s="163"/>
      <c r="DS103" s="163"/>
      <c r="DT103" s="163"/>
      <c r="DU103" s="163"/>
      <c r="DV103" s="163"/>
      <c r="DW103" s="163"/>
      <c r="DX103" s="163"/>
      <c r="DY103" s="163"/>
      <c r="DZ103" s="163"/>
      <c r="EA103" s="163"/>
      <c r="EB103" s="163"/>
      <c r="EC103" s="163"/>
      <c r="ED103" s="163"/>
      <c r="EE103" s="163"/>
      <c r="EF103" s="163"/>
      <c r="EG103" s="163"/>
      <c r="EH103" s="163"/>
      <c r="EI103" s="163"/>
      <c r="EJ103" s="163"/>
      <c r="EK103" s="163"/>
      <c r="EL103" s="163"/>
      <c r="EM103" s="163"/>
      <c r="EN103" s="163"/>
      <c r="EO103" s="163"/>
      <c r="EP103" s="163"/>
      <c r="EQ103" s="163"/>
      <c r="ER103" s="163"/>
      <c r="ES103" s="163"/>
      <c r="ET103" s="163"/>
      <c r="EU103" s="163"/>
      <c r="EV103" s="163"/>
      <c r="EW103" s="163"/>
      <c r="EX103" s="163"/>
      <c r="EY103" s="163"/>
      <c r="EZ103" s="163"/>
      <c r="FA103" s="163"/>
      <c r="FB103" s="163"/>
      <c r="FC103" s="163"/>
      <c r="FD103" s="163"/>
      <c r="FE103" s="163"/>
      <c r="FF103" s="163"/>
      <c r="FG103" s="163"/>
      <c r="FH103" s="163"/>
      <c r="FI103" s="163"/>
      <c r="FJ103" s="163"/>
      <c r="FK103" s="163"/>
      <c r="FL103" s="163"/>
      <c r="FM103" s="163"/>
      <c r="FN103" s="163"/>
      <c r="FO103" s="163"/>
      <c r="FP103" s="163"/>
      <c r="FQ103" s="163"/>
      <c r="FR103" s="163"/>
      <c r="FS103" s="163"/>
      <c r="FT103" s="163"/>
      <c r="FU103" s="163"/>
      <c r="FV103" s="163"/>
      <c r="FW103" s="163"/>
      <c r="FX103" s="163"/>
      <c r="FY103" s="163"/>
      <c r="FZ103" s="163"/>
      <c r="GA103" s="163"/>
      <c r="GB103" s="163"/>
      <c r="GC103" s="163"/>
      <c r="GD103" s="163"/>
      <c r="GE103" s="163"/>
      <c r="GF103" s="163"/>
      <c r="GG103" s="163"/>
      <c r="GH103" s="163"/>
      <c r="GI103" s="163"/>
      <c r="GJ103" s="163"/>
      <c r="GK103" s="163"/>
      <c r="GL103" s="163"/>
      <c r="GM103" s="163"/>
      <c r="GN103" s="163"/>
      <c r="GO103" s="163"/>
      <c r="GP103" s="163"/>
      <c r="GQ103" s="163"/>
      <c r="GR103" s="163"/>
      <c r="GS103" s="163"/>
      <c r="GT103" s="163"/>
      <c r="GU103" s="163"/>
      <c r="GV103" s="163"/>
      <c r="GW103" s="163"/>
      <c r="GX103" s="163"/>
      <c r="GY103" s="163"/>
      <c r="GZ103" s="163"/>
      <c r="HA103" s="163"/>
      <c r="HB103" s="163"/>
      <c r="HC103" s="163"/>
      <c r="HD103" s="163"/>
      <c r="HE103" s="163"/>
      <c r="HF103" s="163"/>
      <c r="HG103" s="163"/>
      <c r="HH103" s="163"/>
      <c r="HI103" s="163"/>
      <c r="HJ103" s="163"/>
      <c r="HK103" s="163"/>
      <c r="HL103" s="163"/>
      <c r="HM103" s="163"/>
      <c r="HN103" s="163"/>
      <c r="HO103" s="163"/>
      <c r="HP103" s="163"/>
      <c r="HQ103" s="163"/>
      <c r="HR103" s="163"/>
      <c r="HS103" s="163"/>
      <c r="HT103" s="163"/>
      <c r="HU103" s="163"/>
      <c r="HV103" s="163"/>
      <c r="HW103" s="163"/>
      <c r="HX103" s="163"/>
      <c r="HY103" s="163"/>
      <c r="HZ103" s="163"/>
      <c r="IA103" s="163"/>
      <c r="IB103" s="163"/>
      <c r="IC103" s="163"/>
      <c r="ID103" s="163"/>
      <c r="IE103" s="163"/>
    </row>
    <row r="104" spans="1:239" s="157" customFormat="1" ht="13.5" customHeight="1">
      <c r="A104" s="178">
        <v>23</v>
      </c>
      <c r="B104" s="179">
        <v>731</v>
      </c>
      <c r="C104" s="179" t="s">
        <v>124</v>
      </c>
      <c r="D104" s="179" t="s">
        <v>125</v>
      </c>
      <c r="E104" s="179" t="s">
        <v>19</v>
      </c>
      <c r="F104" s="180">
        <v>11</v>
      </c>
      <c r="G104" s="181"/>
      <c r="H104" s="181">
        <f>F104*G104</f>
        <v>0</v>
      </c>
      <c r="I104" s="154" t="s">
        <v>20</v>
      </c>
      <c r="J104" s="182"/>
      <c r="K104" s="174"/>
    </row>
    <row r="105" spans="1:239" s="157" customFormat="1" ht="13.5" customHeight="1">
      <c r="A105" s="178">
        <v>24</v>
      </c>
      <c r="B105" s="179">
        <v>731</v>
      </c>
      <c r="C105" s="179" t="s">
        <v>126</v>
      </c>
      <c r="D105" s="179" t="s">
        <v>127</v>
      </c>
      <c r="E105" s="179" t="s">
        <v>23</v>
      </c>
      <c r="F105" s="180">
        <v>72</v>
      </c>
      <c r="G105" s="181"/>
      <c r="H105" s="181">
        <f>F105*G105</f>
        <v>0</v>
      </c>
      <c r="I105" s="154" t="s">
        <v>20</v>
      </c>
      <c r="J105" s="183"/>
      <c r="K105" s="174"/>
    </row>
    <row r="106" spans="1:239" s="157" customFormat="1" ht="13.5" customHeight="1">
      <c r="A106" s="178">
        <v>25</v>
      </c>
      <c r="B106" s="179">
        <v>731</v>
      </c>
      <c r="C106" s="179" t="s">
        <v>128</v>
      </c>
      <c r="D106" s="179" t="s">
        <v>129</v>
      </c>
      <c r="E106" s="179" t="s">
        <v>24</v>
      </c>
      <c r="F106" s="180">
        <v>1</v>
      </c>
      <c r="G106" s="181"/>
      <c r="H106" s="181">
        <f>F106*G106</f>
        <v>0</v>
      </c>
      <c r="I106" s="154" t="s">
        <v>20</v>
      </c>
      <c r="J106" s="183"/>
      <c r="K106" s="174"/>
    </row>
    <row r="107" spans="1:239" s="157" customFormat="1" ht="13.5" customHeight="1">
      <c r="A107" s="178">
        <v>26</v>
      </c>
      <c r="B107" s="179">
        <v>731</v>
      </c>
      <c r="C107" s="179" t="s">
        <v>170</v>
      </c>
      <c r="D107" s="179" t="s">
        <v>171</v>
      </c>
      <c r="E107" s="179" t="s">
        <v>24</v>
      </c>
      <c r="F107" s="180">
        <v>1</v>
      </c>
      <c r="G107" s="181"/>
      <c r="H107" s="181">
        <f>F107*G107</f>
        <v>0</v>
      </c>
      <c r="I107" s="154" t="s">
        <v>20</v>
      </c>
      <c r="K107" s="174"/>
    </row>
    <row r="108" spans="1:239" s="157" customFormat="1" ht="81" customHeight="1">
      <c r="A108" s="178"/>
      <c r="B108" s="179"/>
      <c r="C108" s="179"/>
      <c r="D108" s="191" t="s">
        <v>172</v>
      </c>
      <c r="E108" s="179"/>
      <c r="F108" s="180"/>
      <c r="G108" s="181"/>
      <c r="H108" s="181"/>
      <c r="I108" s="154"/>
      <c r="K108" s="174"/>
    </row>
    <row r="109" spans="1:239" s="92" customFormat="1" ht="13.5" customHeight="1">
      <c r="A109" s="24">
        <v>27</v>
      </c>
      <c r="B109" s="28" t="s">
        <v>83</v>
      </c>
      <c r="C109" s="89" t="s">
        <v>130</v>
      </c>
      <c r="D109" s="25" t="s">
        <v>131</v>
      </c>
      <c r="E109" s="25" t="s">
        <v>24</v>
      </c>
      <c r="F109" s="90">
        <f>F110</f>
        <v>1</v>
      </c>
      <c r="G109" s="26"/>
      <c r="H109" s="26">
        <f>F109*G109</f>
        <v>0</v>
      </c>
      <c r="I109" s="27" t="s">
        <v>20</v>
      </c>
      <c r="J109" s="183"/>
      <c r="K109" s="91"/>
      <c r="L109" s="91"/>
      <c r="M109" s="2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  <c r="BM109" s="91"/>
      <c r="BN109" s="91"/>
      <c r="BO109" s="91"/>
      <c r="BP109" s="91"/>
      <c r="BQ109" s="91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  <c r="CL109" s="91"/>
      <c r="CM109" s="91"/>
      <c r="CN109" s="91"/>
      <c r="CO109" s="91"/>
      <c r="CP109" s="91"/>
      <c r="CQ109" s="91"/>
      <c r="CR109" s="91"/>
      <c r="CS109" s="91"/>
      <c r="CT109" s="91"/>
      <c r="CU109" s="91"/>
      <c r="CV109" s="91"/>
      <c r="CW109" s="91"/>
      <c r="CX109" s="91"/>
      <c r="CY109" s="91"/>
      <c r="CZ109" s="91"/>
      <c r="DA109" s="91"/>
      <c r="DB109" s="91"/>
      <c r="DC109" s="91"/>
      <c r="DD109" s="91"/>
      <c r="DE109" s="91"/>
      <c r="DF109" s="91"/>
      <c r="DG109" s="91"/>
      <c r="DH109" s="91"/>
      <c r="DI109" s="91"/>
      <c r="DJ109" s="91"/>
      <c r="DK109" s="91"/>
      <c r="DL109" s="91"/>
      <c r="DM109" s="91"/>
      <c r="DN109" s="91"/>
      <c r="DO109" s="91"/>
      <c r="DP109" s="91"/>
      <c r="DQ109" s="91"/>
      <c r="DR109" s="91"/>
      <c r="DS109" s="91"/>
      <c r="DT109" s="91"/>
      <c r="DU109" s="91"/>
      <c r="DV109" s="91"/>
      <c r="DW109" s="91"/>
      <c r="DX109" s="91"/>
      <c r="DY109" s="91"/>
      <c r="DZ109" s="91"/>
      <c r="EA109" s="91"/>
      <c r="EB109" s="91"/>
      <c r="EC109" s="91"/>
      <c r="ED109" s="91"/>
      <c r="EE109" s="91"/>
      <c r="EF109" s="91"/>
      <c r="EG109" s="91"/>
      <c r="EH109" s="91"/>
      <c r="EI109" s="91"/>
      <c r="EJ109" s="91"/>
      <c r="EK109" s="91"/>
      <c r="EL109" s="91"/>
      <c r="EM109" s="91"/>
      <c r="EN109" s="91"/>
      <c r="EO109" s="91"/>
      <c r="EP109" s="91"/>
      <c r="EQ109" s="91"/>
      <c r="ER109" s="91"/>
      <c r="ES109" s="91"/>
      <c r="ET109" s="91"/>
      <c r="EU109" s="91"/>
      <c r="EV109" s="91"/>
      <c r="EW109" s="91"/>
      <c r="EX109" s="91"/>
      <c r="EY109" s="91"/>
      <c r="EZ109" s="91"/>
      <c r="FA109" s="91"/>
      <c r="FB109" s="91"/>
      <c r="FC109" s="91"/>
      <c r="FD109" s="91"/>
      <c r="FE109" s="91"/>
      <c r="FF109" s="91"/>
      <c r="FG109" s="91"/>
      <c r="FH109" s="91"/>
      <c r="FI109" s="91"/>
      <c r="FJ109" s="91"/>
      <c r="FK109" s="91"/>
      <c r="FL109" s="91"/>
      <c r="FM109" s="91"/>
      <c r="FN109" s="91"/>
      <c r="FO109" s="91"/>
      <c r="FP109" s="91"/>
      <c r="FQ109" s="91"/>
      <c r="FR109" s="91"/>
      <c r="FS109" s="91"/>
      <c r="FT109" s="91"/>
      <c r="FU109" s="91"/>
      <c r="FV109" s="91"/>
      <c r="FW109" s="91"/>
      <c r="FX109" s="91"/>
      <c r="FY109" s="91"/>
      <c r="FZ109" s="91"/>
      <c r="GA109" s="91"/>
      <c r="GB109" s="91"/>
      <c r="GC109" s="91"/>
      <c r="GD109" s="91"/>
      <c r="GE109" s="91"/>
      <c r="GF109" s="91"/>
      <c r="GG109" s="91"/>
      <c r="GH109" s="91"/>
      <c r="GI109" s="91"/>
      <c r="GJ109" s="91"/>
      <c r="GK109" s="91"/>
      <c r="GL109" s="91"/>
      <c r="GM109" s="91"/>
      <c r="GN109" s="91"/>
      <c r="GO109" s="91"/>
      <c r="GP109" s="91"/>
      <c r="GQ109" s="91"/>
      <c r="GR109" s="91"/>
      <c r="GS109" s="91"/>
      <c r="GT109" s="91"/>
      <c r="GU109" s="91"/>
      <c r="GV109" s="91"/>
      <c r="GW109" s="91"/>
      <c r="GX109" s="91"/>
      <c r="GY109" s="91"/>
      <c r="GZ109" s="91"/>
      <c r="HA109" s="91"/>
      <c r="HB109" s="91"/>
      <c r="HC109" s="91"/>
      <c r="HD109" s="91"/>
      <c r="HE109" s="91"/>
      <c r="HF109" s="91"/>
      <c r="HG109" s="91"/>
      <c r="HH109" s="91"/>
      <c r="HI109" s="91"/>
      <c r="HJ109" s="91"/>
      <c r="HK109" s="91"/>
      <c r="HL109" s="91"/>
      <c r="HM109" s="91"/>
      <c r="HN109" s="91"/>
      <c r="HO109" s="91"/>
      <c r="HP109" s="91"/>
      <c r="HQ109" s="91"/>
      <c r="HR109" s="91"/>
      <c r="HS109" s="91"/>
      <c r="HT109" s="91"/>
      <c r="HU109" s="91"/>
      <c r="HV109" s="91"/>
      <c r="HW109" s="91"/>
      <c r="HX109" s="91"/>
      <c r="HY109" s="91"/>
      <c r="HZ109" s="91"/>
      <c r="IA109" s="91"/>
      <c r="IB109" s="91"/>
      <c r="IC109" s="91"/>
      <c r="ID109" s="91"/>
      <c r="IE109" s="91"/>
    </row>
    <row r="110" spans="1:239" s="92" customFormat="1" ht="13.5" customHeight="1">
      <c r="A110" s="24"/>
      <c r="B110" s="28"/>
      <c r="C110" s="25"/>
      <c r="D110" s="30" t="s">
        <v>37</v>
      </c>
      <c r="E110" s="25"/>
      <c r="F110" s="31">
        <v>1</v>
      </c>
      <c r="G110" s="26"/>
      <c r="H110" s="26"/>
      <c r="I110" s="27"/>
      <c r="J110" s="21"/>
      <c r="K110" s="91"/>
      <c r="L110" s="91"/>
      <c r="M110" s="2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91"/>
      <c r="BH110" s="91"/>
      <c r="BI110" s="91"/>
      <c r="BJ110" s="91"/>
      <c r="BK110" s="91"/>
      <c r="BL110" s="91"/>
      <c r="BM110" s="91"/>
      <c r="BN110" s="91"/>
      <c r="BO110" s="91"/>
      <c r="BP110" s="91"/>
      <c r="BQ110" s="91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  <c r="CL110" s="91"/>
      <c r="CM110" s="91"/>
      <c r="CN110" s="91"/>
      <c r="CO110" s="91"/>
      <c r="CP110" s="91"/>
      <c r="CQ110" s="91"/>
      <c r="CR110" s="91"/>
      <c r="CS110" s="91"/>
      <c r="CT110" s="91"/>
      <c r="CU110" s="91"/>
      <c r="CV110" s="91"/>
      <c r="CW110" s="91"/>
      <c r="CX110" s="91"/>
      <c r="CY110" s="91"/>
      <c r="CZ110" s="91"/>
      <c r="DA110" s="91"/>
      <c r="DB110" s="91"/>
      <c r="DC110" s="91"/>
      <c r="DD110" s="91"/>
      <c r="DE110" s="91"/>
      <c r="DF110" s="91"/>
      <c r="DG110" s="91"/>
      <c r="DH110" s="91"/>
      <c r="DI110" s="91"/>
      <c r="DJ110" s="91"/>
      <c r="DK110" s="91"/>
      <c r="DL110" s="91"/>
      <c r="DM110" s="91"/>
      <c r="DN110" s="91"/>
      <c r="DO110" s="91"/>
      <c r="DP110" s="91"/>
      <c r="DQ110" s="91"/>
      <c r="DR110" s="91"/>
      <c r="DS110" s="91"/>
      <c r="DT110" s="91"/>
      <c r="DU110" s="91"/>
      <c r="DV110" s="91"/>
      <c r="DW110" s="91"/>
      <c r="DX110" s="91"/>
      <c r="DY110" s="91"/>
      <c r="DZ110" s="91"/>
      <c r="EA110" s="91"/>
      <c r="EB110" s="91"/>
      <c r="EC110" s="91"/>
      <c r="ED110" s="91"/>
      <c r="EE110" s="91"/>
      <c r="EF110" s="91"/>
      <c r="EG110" s="91"/>
      <c r="EH110" s="91"/>
      <c r="EI110" s="91"/>
      <c r="EJ110" s="91"/>
      <c r="EK110" s="91"/>
      <c r="EL110" s="91"/>
      <c r="EM110" s="91"/>
      <c r="EN110" s="91"/>
      <c r="EO110" s="91"/>
      <c r="EP110" s="91"/>
      <c r="EQ110" s="91"/>
      <c r="ER110" s="91"/>
      <c r="ES110" s="91"/>
      <c r="ET110" s="91"/>
      <c r="EU110" s="91"/>
      <c r="EV110" s="91"/>
      <c r="EW110" s="91"/>
      <c r="EX110" s="91"/>
      <c r="EY110" s="91"/>
      <c r="EZ110" s="91"/>
      <c r="FA110" s="91"/>
      <c r="FB110" s="91"/>
      <c r="FC110" s="91"/>
      <c r="FD110" s="91"/>
      <c r="FE110" s="91"/>
      <c r="FF110" s="91"/>
      <c r="FG110" s="91"/>
      <c r="FH110" s="91"/>
      <c r="FI110" s="91"/>
      <c r="FJ110" s="91"/>
      <c r="FK110" s="91"/>
      <c r="FL110" s="91"/>
      <c r="FM110" s="91"/>
      <c r="FN110" s="91"/>
      <c r="FO110" s="91"/>
      <c r="FP110" s="91"/>
      <c r="FQ110" s="91"/>
      <c r="FR110" s="91"/>
      <c r="FS110" s="91"/>
      <c r="FT110" s="91"/>
      <c r="FU110" s="91"/>
      <c r="FV110" s="91"/>
      <c r="FW110" s="91"/>
      <c r="FX110" s="91"/>
      <c r="FY110" s="91"/>
      <c r="FZ110" s="91"/>
      <c r="GA110" s="91"/>
      <c r="GB110" s="91"/>
      <c r="GC110" s="91"/>
      <c r="GD110" s="91"/>
      <c r="GE110" s="91"/>
      <c r="GF110" s="91"/>
      <c r="GG110" s="91"/>
      <c r="GH110" s="91"/>
      <c r="GI110" s="91"/>
      <c r="GJ110" s="91"/>
      <c r="GK110" s="91"/>
      <c r="GL110" s="91"/>
      <c r="GM110" s="91"/>
      <c r="GN110" s="91"/>
      <c r="GO110" s="91"/>
      <c r="GP110" s="91"/>
      <c r="GQ110" s="91"/>
      <c r="GR110" s="91"/>
      <c r="GS110" s="91"/>
      <c r="GT110" s="91"/>
      <c r="GU110" s="91"/>
      <c r="GV110" s="91"/>
      <c r="GW110" s="91"/>
      <c r="GX110" s="91"/>
      <c r="GY110" s="91"/>
      <c r="GZ110" s="91"/>
      <c r="HA110" s="91"/>
      <c r="HB110" s="91"/>
      <c r="HC110" s="91"/>
      <c r="HD110" s="91"/>
      <c r="HE110" s="91"/>
      <c r="HF110" s="91"/>
      <c r="HG110" s="91"/>
      <c r="HH110" s="91"/>
      <c r="HI110" s="91"/>
      <c r="HJ110" s="91"/>
      <c r="HK110" s="91"/>
      <c r="HL110" s="91"/>
      <c r="HM110" s="91"/>
      <c r="HN110" s="91"/>
      <c r="HO110" s="91"/>
      <c r="HP110" s="91"/>
      <c r="HQ110" s="91"/>
      <c r="HR110" s="91"/>
      <c r="HS110" s="91"/>
      <c r="HT110" s="91"/>
      <c r="HU110" s="91"/>
      <c r="HV110" s="91"/>
      <c r="HW110" s="91"/>
      <c r="HX110" s="91"/>
      <c r="HY110" s="91"/>
      <c r="HZ110" s="91"/>
      <c r="IA110" s="91"/>
      <c r="IB110" s="91"/>
      <c r="IC110" s="91"/>
      <c r="ID110" s="91"/>
      <c r="IE110" s="91"/>
    </row>
    <row r="111" spans="1:239" s="125" customFormat="1" ht="13.5" customHeight="1">
      <c r="A111" s="24">
        <v>28</v>
      </c>
      <c r="B111" s="25">
        <v>731</v>
      </c>
      <c r="C111" s="25">
        <v>998735202</v>
      </c>
      <c r="D111" s="25" t="s">
        <v>132</v>
      </c>
      <c r="E111" s="25" t="s">
        <v>21</v>
      </c>
      <c r="F111" s="34">
        <v>2.39</v>
      </c>
      <c r="G111" s="26"/>
      <c r="H111" s="26">
        <f>F111*G111</f>
        <v>0</v>
      </c>
      <c r="I111" s="27" t="s">
        <v>33</v>
      </c>
      <c r="J111" s="184"/>
      <c r="K111" s="82"/>
      <c r="L111" s="185"/>
      <c r="M111" s="6"/>
      <c r="N111" s="6"/>
      <c r="O111" s="82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  <c r="IC111" s="6"/>
      <c r="ID111" s="6"/>
      <c r="IE111" s="6"/>
    </row>
    <row r="112" spans="1:239" s="145" customFormat="1" ht="13.5" customHeight="1">
      <c r="A112" s="24">
        <v>29</v>
      </c>
      <c r="B112" s="25" t="s">
        <v>22</v>
      </c>
      <c r="C112" s="25" t="s">
        <v>35</v>
      </c>
      <c r="D112" s="25" t="s">
        <v>36</v>
      </c>
      <c r="E112" s="25" t="s">
        <v>23</v>
      </c>
      <c r="F112" s="34">
        <f>F114</f>
        <v>10</v>
      </c>
      <c r="G112" s="26"/>
      <c r="H112" s="26">
        <f>F112*G112</f>
        <v>0</v>
      </c>
      <c r="I112" s="27" t="s">
        <v>33</v>
      </c>
      <c r="J112" s="22"/>
      <c r="K112" s="82"/>
      <c r="L112" s="144"/>
      <c r="M112" s="144"/>
      <c r="N112" s="144"/>
      <c r="O112" s="82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  <c r="BI112" s="144"/>
      <c r="BJ112" s="144"/>
      <c r="BK112" s="144"/>
      <c r="BL112" s="144"/>
      <c r="BM112" s="144"/>
      <c r="BN112" s="144"/>
      <c r="BO112" s="144"/>
      <c r="BP112" s="144"/>
      <c r="BQ112" s="144"/>
      <c r="BR112" s="144"/>
      <c r="BS112" s="144"/>
      <c r="BT112" s="144"/>
      <c r="BU112" s="144"/>
      <c r="BV112" s="144"/>
      <c r="BW112" s="144"/>
      <c r="BX112" s="144"/>
      <c r="BY112" s="144"/>
      <c r="BZ112" s="144"/>
      <c r="CA112" s="144"/>
      <c r="CB112" s="144"/>
      <c r="CC112" s="144"/>
      <c r="CD112" s="144"/>
      <c r="CE112" s="144"/>
      <c r="CF112" s="144"/>
      <c r="CG112" s="144"/>
      <c r="CH112" s="144"/>
      <c r="CI112" s="144"/>
      <c r="CJ112" s="144"/>
      <c r="CK112" s="144"/>
      <c r="CL112" s="144"/>
      <c r="CM112" s="144"/>
      <c r="CN112" s="144"/>
      <c r="CO112" s="144"/>
      <c r="CP112" s="144"/>
      <c r="CQ112" s="144"/>
      <c r="CR112" s="144"/>
      <c r="CS112" s="144"/>
      <c r="CT112" s="144"/>
      <c r="CU112" s="144"/>
      <c r="CV112" s="144"/>
      <c r="CW112" s="144"/>
      <c r="CX112" s="144"/>
      <c r="CY112" s="144"/>
      <c r="CZ112" s="144"/>
      <c r="DA112" s="144"/>
      <c r="DB112" s="144"/>
      <c r="DC112" s="144"/>
      <c r="DD112" s="144"/>
      <c r="DE112" s="144"/>
      <c r="DF112" s="144"/>
      <c r="DG112" s="144"/>
      <c r="DH112" s="144"/>
      <c r="DI112" s="144"/>
      <c r="DJ112" s="144"/>
      <c r="DK112" s="144"/>
      <c r="DL112" s="144"/>
      <c r="DM112" s="144"/>
      <c r="DN112" s="144"/>
      <c r="DO112" s="144"/>
      <c r="DP112" s="144"/>
      <c r="DQ112" s="144"/>
      <c r="DR112" s="144"/>
      <c r="DS112" s="144"/>
      <c r="DT112" s="144"/>
      <c r="DU112" s="144"/>
      <c r="DV112" s="144"/>
      <c r="DW112" s="144"/>
      <c r="DX112" s="144"/>
      <c r="DY112" s="144"/>
      <c r="DZ112" s="144"/>
      <c r="EA112" s="144"/>
      <c r="EB112" s="144"/>
      <c r="EC112" s="144"/>
      <c r="ED112" s="144"/>
      <c r="EE112" s="144"/>
      <c r="EF112" s="144"/>
      <c r="EG112" s="144"/>
      <c r="EH112" s="144"/>
      <c r="EI112" s="144"/>
      <c r="EJ112" s="144"/>
      <c r="EK112" s="144"/>
      <c r="EL112" s="144"/>
      <c r="EM112" s="144"/>
      <c r="EN112" s="144"/>
      <c r="EO112" s="144"/>
      <c r="EP112" s="144"/>
      <c r="EQ112" s="144"/>
      <c r="ER112" s="144"/>
      <c r="ES112" s="144"/>
      <c r="ET112" s="144"/>
      <c r="EU112" s="144"/>
      <c r="EV112" s="144"/>
      <c r="EW112" s="144"/>
      <c r="EX112" s="144"/>
      <c r="EY112" s="144"/>
      <c r="EZ112" s="144"/>
      <c r="FA112" s="144"/>
      <c r="FB112" s="144"/>
      <c r="FC112" s="144"/>
      <c r="FD112" s="144"/>
      <c r="FE112" s="144"/>
      <c r="FF112" s="144"/>
      <c r="FG112" s="144"/>
      <c r="FH112" s="144"/>
      <c r="FI112" s="144"/>
      <c r="FJ112" s="144"/>
      <c r="FK112" s="144"/>
      <c r="FL112" s="144"/>
      <c r="FM112" s="144"/>
      <c r="FN112" s="144"/>
      <c r="FO112" s="144"/>
      <c r="FP112" s="144"/>
      <c r="FQ112" s="144"/>
      <c r="FR112" s="144"/>
      <c r="FS112" s="144"/>
      <c r="FT112" s="144"/>
      <c r="FU112" s="144"/>
      <c r="FV112" s="144"/>
      <c r="FW112" s="144"/>
      <c r="FX112" s="144"/>
      <c r="FY112" s="144"/>
      <c r="FZ112" s="144"/>
      <c r="GA112" s="144"/>
      <c r="GB112" s="144"/>
      <c r="GC112" s="144"/>
      <c r="GD112" s="144"/>
      <c r="GE112" s="144"/>
      <c r="GF112" s="144"/>
      <c r="GG112" s="144"/>
      <c r="GH112" s="144"/>
      <c r="GI112" s="144"/>
      <c r="GJ112" s="144"/>
      <c r="GK112" s="144"/>
      <c r="GL112" s="144"/>
      <c r="GM112" s="144"/>
      <c r="GN112" s="144"/>
      <c r="GO112" s="144"/>
      <c r="GP112" s="144"/>
      <c r="GQ112" s="144"/>
      <c r="GR112" s="144"/>
      <c r="GS112" s="144"/>
      <c r="GT112" s="144"/>
      <c r="GU112" s="144"/>
      <c r="GV112" s="144"/>
      <c r="GW112" s="144"/>
      <c r="GX112" s="144"/>
      <c r="GY112" s="144"/>
      <c r="GZ112" s="144"/>
      <c r="HA112" s="144"/>
      <c r="HB112" s="144"/>
      <c r="HC112" s="144"/>
      <c r="HD112" s="144"/>
      <c r="HE112" s="144"/>
      <c r="HF112" s="144"/>
      <c r="HG112" s="144"/>
      <c r="HH112" s="144"/>
      <c r="HI112" s="144"/>
      <c r="HJ112" s="144"/>
      <c r="HK112" s="144"/>
      <c r="HL112" s="144"/>
      <c r="HM112" s="144"/>
      <c r="HN112" s="144"/>
      <c r="HO112" s="144"/>
      <c r="HP112" s="144"/>
      <c r="HQ112" s="144"/>
      <c r="HR112" s="144"/>
      <c r="HS112" s="144"/>
      <c r="HT112" s="144"/>
      <c r="HU112" s="144"/>
      <c r="HV112" s="144"/>
      <c r="HW112" s="144"/>
      <c r="HX112" s="144"/>
      <c r="HY112" s="144"/>
      <c r="HZ112" s="144"/>
      <c r="IA112" s="144"/>
      <c r="IB112" s="144"/>
      <c r="IC112" s="144"/>
      <c r="ID112" s="144"/>
      <c r="IE112" s="144"/>
    </row>
    <row r="113" spans="1:239" s="148" customFormat="1" ht="13.5" customHeight="1">
      <c r="A113" s="24"/>
      <c r="B113" s="25"/>
      <c r="C113" s="25"/>
      <c r="D113" s="146" t="s">
        <v>133</v>
      </c>
      <c r="E113" s="25"/>
      <c r="F113" s="34"/>
      <c r="G113" s="26"/>
      <c r="H113" s="26"/>
      <c r="I113" s="27"/>
      <c r="J113" s="3"/>
      <c r="K113" s="82"/>
      <c r="L113" s="147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/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  <c r="BI113" s="147"/>
      <c r="BJ113" s="147"/>
      <c r="BK113" s="147"/>
      <c r="BL113" s="147"/>
      <c r="BM113" s="147"/>
      <c r="BN113" s="147"/>
      <c r="BO113" s="147"/>
      <c r="BP113" s="147"/>
      <c r="BQ113" s="147"/>
      <c r="BR113" s="147"/>
      <c r="BS113" s="147"/>
      <c r="BT113" s="147"/>
      <c r="BU113" s="147"/>
      <c r="BV113" s="147"/>
      <c r="BW113" s="147"/>
      <c r="BX113" s="147"/>
      <c r="BY113" s="147"/>
      <c r="BZ113" s="147"/>
      <c r="CA113" s="147"/>
      <c r="CB113" s="147"/>
      <c r="CC113" s="147"/>
      <c r="CD113" s="147"/>
      <c r="CE113" s="147"/>
      <c r="CF113" s="147"/>
      <c r="CG113" s="147"/>
      <c r="CH113" s="147"/>
      <c r="CI113" s="147"/>
      <c r="CJ113" s="147"/>
      <c r="CK113" s="147"/>
      <c r="CL113" s="147"/>
      <c r="CM113" s="147"/>
      <c r="CN113" s="147"/>
      <c r="CO113" s="147"/>
      <c r="CP113" s="147"/>
      <c r="CQ113" s="147"/>
      <c r="CR113" s="147"/>
      <c r="CS113" s="147"/>
      <c r="CT113" s="147"/>
      <c r="CU113" s="147"/>
      <c r="CV113" s="147"/>
      <c r="CW113" s="147"/>
      <c r="CX113" s="147"/>
      <c r="CY113" s="147"/>
      <c r="CZ113" s="147"/>
      <c r="DA113" s="147"/>
      <c r="DB113" s="147"/>
      <c r="DC113" s="147"/>
      <c r="DD113" s="147"/>
      <c r="DE113" s="147"/>
      <c r="DF113" s="147"/>
      <c r="DG113" s="147"/>
      <c r="DH113" s="147"/>
      <c r="DI113" s="147"/>
      <c r="DJ113" s="147"/>
      <c r="DK113" s="147"/>
      <c r="DL113" s="147"/>
      <c r="DM113" s="147"/>
      <c r="DN113" s="147"/>
      <c r="DO113" s="147"/>
      <c r="DP113" s="147"/>
      <c r="DQ113" s="147"/>
      <c r="DR113" s="147"/>
      <c r="DS113" s="147"/>
      <c r="DT113" s="147"/>
      <c r="DU113" s="147"/>
      <c r="DV113" s="147"/>
      <c r="DW113" s="147"/>
      <c r="DX113" s="147"/>
      <c r="DY113" s="147"/>
      <c r="DZ113" s="147"/>
      <c r="EA113" s="147"/>
      <c r="EB113" s="147"/>
      <c r="EC113" s="147"/>
      <c r="ED113" s="147"/>
      <c r="EE113" s="147"/>
      <c r="EF113" s="147"/>
      <c r="EG113" s="147"/>
      <c r="EH113" s="147"/>
      <c r="EI113" s="147"/>
      <c r="EJ113" s="147"/>
      <c r="EK113" s="147"/>
      <c r="EL113" s="147"/>
      <c r="EM113" s="147"/>
      <c r="EN113" s="147"/>
      <c r="EO113" s="147"/>
      <c r="EP113" s="147"/>
      <c r="EQ113" s="147"/>
      <c r="ER113" s="147"/>
      <c r="ES113" s="147"/>
      <c r="ET113" s="147"/>
      <c r="EU113" s="147"/>
      <c r="EV113" s="147"/>
      <c r="EW113" s="147"/>
      <c r="EX113" s="147"/>
      <c r="EY113" s="147"/>
      <c r="EZ113" s="147"/>
      <c r="FA113" s="147"/>
      <c r="FB113" s="147"/>
      <c r="FC113" s="147"/>
      <c r="FD113" s="147"/>
      <c r="FE113" s="147"/>
      <c r="FF113" s="147"/>
      <c r="FG113" s="147"/>
      <c r="FH113" s="147"/>
      <c r="FI113" s="147"/>
      <c r="FJ113" s="147"/>
      <c r="FK113" s="147"/>
      <c r="FL113" s="147"/>
      <c r="FM113" s="147"/>
      <c r="FN113" s="147"/>
      <c r="FO113" s="147"/>
      <c r="FP113" s="147"/>
      <c r="FQ113" s="147"/>
      <c r="FR113" s="147"/>
      <c r="FS113" s="147"/>
      <c r="FT113" s="147"/>
      <c r="FU113" s="147"/>
      <c r="FV113" s="147"/>
      <c r="FW113" s="147"/>
      <c r="FX113" s="147"/>
      <c r="FY113" s="147"/>
      <c r="FZ113" s="147"/>
      <c r="GA113" s="147"/>
      <c r="GB113" s="147"/>
      <c r="GC113" s="147"/>
      <c r="GD113" s="147"/>
      <c r="GE113" s="147"/>
      <c r="GF113" s="147"/>
      <c r="GG113" s="147"/>
      <c r="GH113" s="147"/>
      <c r="GI113" s="147"/>
      <c r="GJ113" s="147"/>
      <c r="GK113" s="147"/>
      <c r="GL113" s="147"/>
      <c r="GM113" s="147"/>
      <c r="GN113" s="147"/>
      <c r="GO113" s="147"/>
      <c r="GP113" s="147"/>
      <c r="GQ113" s="147"/>
      <c r="GR113" s="147"/>
      <c r="GS113" s="147"/>
      <c r="GT113" s="147"/>
      <c r="GU113" s="147"/>
      <c r="GV113" s="147"/>
      <c r="GW113" s="147"/>
      <c r="GX113" s="147"/>
      <c r="GY113" s="147"/>
      <c r="GZ113" s="147"/>
      <c r="HA113" s="147"/>
      <c r="HB113" s="147"/>
      <c r="HC113" s="147"/>
      <c r="HD113" s="147"/>
      <c r="HE113" s="147"/>
      <c r="HF113" s="147"/>
      <c r="HG113" s="147"/>
      <c r="HH113" s="147"/>
      <c r="HI113" s="147"/>
      <c r="HJ113" s="147"/>
      <c r="HK113" s="147"/>
      <c r="HL113" s="147"/>
      <c r="HM113" s="147"/>
      <c r="HN113" s="147"/>
      <c r="HO113" s="147"/>
      <c r="HP113" s="147"/>
      <c r="HQ113" s="147"/>
      <c r="HR113" s="147"/>
      <c r="HS113" s="147"/>
      <c r="HT113" s="147"/>
      <c r="HU113" s="147"/>
      <c r="HV113" s="147"/>
      <c r="HW113" s="147"/>
      <c r="HX113" s="147"/>
      <c r="HY113" s="147"/>
      <c r="HZ113" s="147"/>
      <c r="IA113" s="147"/>
      <c r="IB113" s="147"/>
      <c r="IC113" s="147"/>
      <c r="ID113" s="147"/>
      <c r="IE113" s="147"/>
    </row>
    <row r="114" spans="1:239" s="148" customFormat="1" ht="13.5" customHeight="1">
      <c r="A114" s="35"/>
      <c r="B114" s="37"/>
      <c r="C114" s="37"/>
      <c r="D114" s="146" t="s">
        <v>134</v>
      </c>
      <c r="E114" s="37"/>
      <c r="F114" s="87">
        <v>10</v>
      </c>
      <c r="G114" s="76"/>
      <c r="H114" s="26"/>
      <c r="I114" s="33"/>
      <c r="J114" s="3"/>
      <c r="K114" s="82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  <c r="BI114" s="147"/>
      <c r="BJ114" s="147"/>
      <c r="BK114" s="147"/>
      <c r="BL114" s="147"/>
      <c r="BM114" s="147"/>
      <c r="BN114" s="147"/>
      <c r="BO114" s="147"/>
      <c r="BP114" s="147"/>
      <c r="BQ114" s="147"/>
      <c r="BR114" s="147"/>
      <c r="BS114" s="147"/>
      <c r="BT114" s="147"/>
      <c r="BU114" s="147"/>
      <c r="BV114" s="147"/>
      <c r="BW114" s="147"/>
      <c r="BX114" s="147"/>
      <c r="BY114" s="147"/>
      <c r="BZ114" s="147"/>
      <c r="CA114" s="147"/>
      <c r="CB114" s="147"/>
      <c r="CC114" s="147"/>
      <c r="CD114" s="147"/>
      <c r="CE114" s="147"/>
      <c r="CF114" s="147"/>
      <c r="CG114" s="147"/>
      <c r="CH114" s="147"/>
      <c r="CI114" s="147"/>
      <c r="CJ114" s="147"/>
      <c r="CK114" s="147"/>
      <c r="CL114" s="147"/>
      <c r="CM114" s="147"/>
      <c r="CN114" s="147"/>
      <c r="CO114" s="147"/>
      <c r="CP114" s="147"/>
      <c r="CQ114" s="147"/>
      <c r="CR114" s="147"/>
      <c r="CS114" s="147"/>
      <c r="CT114" s="147"/>
      <c r="CU114" s="147"/>
      <c r="CV114" s="147"/>
      <c r="CW114" s="147"/>
      <c r="CX114" s="147"/>
      <c r="CY114" s="147"/>
      <c r="CZ114" s="147"/>
      <c r="DA114" s="147"/>
      <c r="DB114" s="147"/>
      <c r="DC114" s="147"/>
      <c r="DD114" s="147"/>
      <c r="DE114" s="147"/>
      <c r="DF114" s="147"/>
      <c r="DG114" s="147"/>
      <c r="DH114" s="147"/>
      <c r="DI114" s="147"/>
      <c r="DJ114" s="147"/>
      <c r="DK114" s="147"/>
      <c r="DL114" s="147"/>
      <c r="DM114" s="147"/>
      <c r="DN114" s="147"/>
      <c r="DO114" s="147"/>
      <c r="DP114" s="147"/>
      <c r="DQ114" s="147"/>
      <c r="DR114" s="147"/>
      <c r="DS114" s="147"/>
      <c r="DT114" s="147"/>
      <c r="DU114" s="147"/>
      <c r="DV114" s="147"/>
      <c r="DW114" s="147"/>
      <c r="DX114" s="147"/>
      <c r="DY114" s="147"/>
      <c r="DZ114" s="147"/>
      <c r="EA114" s="147"/>
      <c r="EB114" s="147"/>
      <c r="EC114" s="147"/>
      <c r="ED114" s="147"/>
      <c r="EE114" s="147"/>
      <c r="EF114" s="147"/>
      <c r="EG114" s="147"/>
      <c r="EH114" s="147"/>
      <c r="EI114" s="147"/>
      <c r="EJ114" s="147"/>
      <c r="EK114" s="147"/>
      <c r="EL114" s="147"/>
      <c r="EM114" s="147"/>
      <c r="EN114" s="147"/>
      <c r="EO114" s="147"/>
      <c r="EP114" s="147"/>
      <c r="EQ114" s="147"/>
      <c r="ER114" s="147"/>
      <c r="ES114" s="147"/>
      <c r="ET114" s="147"/>
      <c r="EU114" s="147"/>
      <c r="EV114" s="147"/>
      <c r="EW114" s="147"/>
      <c r="EX114" s="147"/>
      <c r="EY114" s="147"/>
      <c r="EZ114" s="147"/>
      <c r="FA114" s="147"/>
      <c r="FB114" s="147"/>
      <c r="FC114" s="147"/>
      <c r="FD114" s="147"/>
      <c r="FE114" s="147"/>
      <c r="FF114" s="147"/>
      <c r="FG114" s="147"/>
      <c r="FH114" s="147"/>
      <c r="FI114" s="147"/>
      <c r="FJ114" s="147"/>
      <c r="FK114" s="147"/>
      <c r="FL114" s="147"/>
      <c r="FM114" s="147"/>
      <c r="FN114" s="147"/>
      <c r="FO114" s="147"/>
      <c r="FP114" s="147"/>
      <c r="FQ114" s="147"/>
      <c r="FR114" s="147"/>
      <c r="FS114" s="147"/>
      <c r="FT114" s="147"/>
      <c r="FU114" s="147"/>
      <c r="FV114" s="147"/>
      <c r="FW114" s="147"/>
      <c r="FX114" s="147"/>
      <c r="FY114" s="147"/>
      <c r="FZ114" s="147"/>
      <c r="GA114" s="147"/>
      <c r="GB114" s="147"/>
      <c r="GC114" s="147"/>
      <c r="GD114" s="147"/>
      <c r="GE114" s="147"/>
      <c r="GF114" s="147"/>
      <c r="GG114" s="147"/>
      <c r="GH114" s="147"/>
      <c r="GI114" s="147"/>
      <c r="GJ114" s="147"/>
      <c r="GK114" s="147"/>
      <c r="GL114" s="147"/>
      <c r="GM114" s="147"/>
      <c r="GN114" s="147"/>
      <c r="GO114" s="147"/>
      <c r="GP114" s="147"/>
      <c r="GQ114" s="147"/>
      <c r="GR114" s="147"/>
      <c r="GS114" s="147"/>
      <c r="GT114" s="147"/>
      <c r="GU114" s="147"/>
      <c r="GV114" s="147"/>
      <c r="GW114" s="147"/>
      <c r="GX114" s="147"/>
      <c r="GY114" s="147"/>
      <c r="GZ114" s="147"/>
      <c r="HA114" s="147"/>
      <c r="HB114" s="147"/>
      <c r="HC114" s="147"/>
      <c r="HD114" s="147"/>
      <c r="HE114" s="147"/>
      <c r="HF114" s="147"/>
      <c r="HG114" s="147"/>
      <c r="HH114" s="147"/>
      <c r="HI114" s="147"/>
      <c r="HJ114" s="147"/>
      <c r="HK114" s="147"/>
      <c r="HL114" s="147"/>
      <c r="HM114" s="147"/>
      <c r="HN114" s="147"/>
      <c r="HO114" s="147"/>
      <c r="HP114" s="147"/>
      <c r="HQ114" s="147"/>
      <c r="HR114" s="147"/>
      <c r="HS114" s="147"/>
      <c r="HT114" s="147"/>
      <c r="HU114" s="147"/>
      <c r="HV114" s="147"/>
      <c r="HW114" s="147"/>
      <c r="HX114" s="147"/>
      <c r="HY114" s="147"/>
      <c r="HZ114" s="147"/>
      <c r="IA114" s="147"/>
      <c r="IB114" s="147"/>
      <c r="IC114" s="147"/>
      <c r="ID114" s="147"/>
      <c r="IE114" s="147"/>
    </row>
    <row r="115" spans="1:239" s="14" customFormat="1" ht="13.5" customHeight="1">
      <c r="A115" s="159"/>
      <c r="B115" s="83"/>
      <c r="C115" s="83">
        <v>783</v>
      </c>
      <c r="D115" s="83" t="s">
        <v>135</v>
      </c>
      <c r="E115" s="83"/>
      <c r="F115" s="151"/>
      <c r="G115" s="88"/>
      <c r="H115" s="88">
        <f>SUM(H116:H157)</f>
        <v>0</v>
      </c>
      <c r="I115" s="27"/>
    </row>
    <row r="116" spans="1:239" s="164" customFormat="1" ht="13.5" customHeight="1">
      <c r="A116" s="24">
        <v>30</v>
      </c>
      <c r="B116" s="28" t="s">
        <v>136</v>
      </c>
      <c r="C116" s="25">
        <v>783601321</v>
      </c>
      <c r="D116" s="25" t="s">
        <v>137</v>
      </c>
      <c r="E116" s="25" t="s">
        <v>92</v>
      </c>
      <c r="F116" s="34">
        <f>SUM(F118:F119)</f>
        <v>55.620000000000005</v>
      </c>
      <c r="G116" s="26"/>
      <c r="H116" s="26">
        <f>F116*G116</f>
        <v>0</v>
      </c>
      <c r="I116" s="154" t="s">
        <v>93</v>
      </c>
      <c r="J116" s="190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  <c r="BI116" s="163"/>
      <c r="BJ116" s="163"/>
      <c r="BK116" s="163"/>
      <c r="BL116" s="163"/>
      <c r="BM116" s="163"/>
      <c r="BN116" s="163"/>
      <c r="BO116" s="163"/>
      <c r="BP116" s="163"/>
      <c r="BQ116" s="163"/>
      <c r="BR116" s="163"/>
      <c r="BS116" s="163"/>
      <c r="BT116" s="163"/>
      <c r="BU116" s="163"/>
      <c r="BV116" s="163"/>
      <c r="BW116" s="163"/>
      <c r="BX116" s="163"/>
      <c r="BY116" s="163"/>
      <c r="BZ116" s="163"/>
      <c r="CA116" s="163"/>
      <c r="CB116" s="163"/>
      <c r="CC116" s="163"/>
      <c r="CD116" s="163"/>
      <c r="CE116" s="163"/>
      <c r="CF116" s="163"/>
      <c r="CG116" s="163"/>
      <c r="CH116" s="163"/>
      <c r="CI116" s="163"/>
      <c r="CJ116" s="163"/>
      <c r="CK116" s="163"/>
      <c r="CL116" s="163"/>
      <c r="CM116" s="163"/>
      <c r="CN116" s="163"/>
      <c r="CO116" s="163"/>
      <c r="CP116" s="163"/>
      <c r="CQ116" s="163"/>
      <c r="CR116" s="163"/>
      <c r="CS116" s="163"/>
      <c r="CT116" s="163"/>
      <c r="CU116" s="163"/>
      <c r="CV116" s="163"/>
      <c r="CW116" s="163"/>
      <c r="CX116" s="163"/>
      <c r="CY116" s="163"/>
      <c r="CZ116" s="163"/>
      <c r="DA116" s="163"/>
      <c r="DB116" s="163"/>
      <c r="DC116" s="163"/>
      <c r="DD116" s="163"/>
      <c r="DE116" s="163"/>
      <c r="DF116" s="163"/>
      <c r="DG116" s="163"/>
      <c r="DH116" s="163"/>
      <c r="DI116" s="163"/>
      <c r="DJ116" s="163"/>
      <c r="DK116" s="163"/>
      <c r="DL116" s="163"/>
      <c r="DM116" s="163"/>
      <c r="DN116" s="163"/>
      <c r="DO116" s="163"/>
      <c r="DP116" s="163"/>
      <c r="DQ116" s="163"/>
      <c r="DR116" s="163"/>
      <c r="DS116" s="163"/>
      <c r="DT116" s="163"/>
      <c r="DU116" s="163"/>
      <c r="DV116" s="163"/>
      <c r="DW116" s="163"/>
      <c r="DX116" s="163"/>
      <c r="DY116" s="163"/>
      <c r="DZ116" s="163"/>
      <c r="EA116" s="163"/>
      <c r="EB116" s="163"/>
      <c r="EC116" s="163"/>
      <c r="ED116" s="163"/>
      <c r="EE116" s="163"/>
      <c r="EF116" s="163"/>
      <c r="EG116" s="163"/>
      <c r="EH116" s="163"/>
      <c r="EI116" s="163"/>
      <c r="EJ116" s="163"/>
      <c r="EK116" s="163"/>
      <c r="EL116" s="163"/>
      <c r="EM116" s="163"/>
      <c r="EN116" s="163"/>
      <c r="EO116" s="163"/>
      <c r="EP116" s="163"/>
      <c r="EQ116" s="163"/>
      <c r="ER116" s="163"/>
      <c r="ES116" s="163"/>
      <c r="ET116" s="163"/>
      <c r="EU116" s="163"/>
      <c r="EV116" s="163"/>
      <c r="EW116" s="163"/>
      <c r="EX116" s="163"/>
      <c r="EY116" s="163"/>
      <c r="EZ116" s="163"/>
      <c r="FA116" s="163"/>
      <c r="FB116" s="163"/>
      <c r="FC116" s="163"/>
      <c r="FD116" s="163"/>
      <c r="FE116" s="163"/>
      <c r="FF116" s="163"/>
      <c r="FG116" s="163"/>
      <c r="FH116" s="163"/>
      <c r="FI116" s="163"/>
      <c r="FJ116" s="163"/>
      <c r="FK116" s="163"/>
      <c r="FL116" s="163"/>
      <c r="FM116" s="163"/>
      <c r="FN116" s="163"/>
      <c r="FO116" s="163"/>
      <c r="FP116" s="163"/>
      <c r="FQ116" s="163"/>
      <c r="FR116" s="163"/>
      <c r="FS116" s="163"/>
      <c r="FT116" s="163"/>
      <c r="FU116" s="163"/>
      <c r="FV116" s="163"/>
      <c r="FW116" s="163"/>
      <c r="FX116" s="163"/>
      <c r="FY116" s="163"/>
      <c r="FZ116" s="163"/>
      <c r="GA116" s="163"/>
      <c r="GB116" s="163"/>
      <c r="GC116" s="163"/>
      <c r="GD116" s="163"/>
      <c r="GE116" s="163"/>
      <c r="GF116" s="163"/>
      <c r="GG116" s="163"/>
      <c r="GH116" s="163"/>
      <c r="GI116" s="163"/>
      <c r="GJ116" s="163"/>
      <c r="GK116" s="163"/>
      <c r="GL116" s="163"/>
      <c r="GM116" s="163"/>
      <c r="GN116" s="163"/>
      <c r="GO116" s="163"/>
      <c r="GP116" s="163"/>
      <c r="GQ116" s="163"/>
      <c r="GR116" s="163"/>
      <c r="GS116" s="163"/>
      <c r="GT116" s="163"/>
      <c r="GU116" s="163"/>
      <c r="GV116" s="163"/>
      <c r="GW116" s="163"/>
      <c r="GX116" s="163"/>
      <c r="GY116" s="163"/>
      <c r="GZ116" s="163"/>
      <c r="HA116" s="163"/>
      <c r="HB116" s="163"/>
      <c r="HC116" s="163"/>
      <c r="HD116" s="163"/>
      <c r="HE116" s="163"/>
      <c r="HF116" s="163"/>
      <c r="HG116" s="163"/>
      <c r="HH116" s="163"/>
      <c r="HI116" s="163"/>
      <c r="HJ116" s="163"/>
      <c r="HK116" s="163"/>
      <c r="HL116" s="163"/>
      <c r="HM116" s="163"/>
      <c r="HN116" s="163"/>
      <c r="HO116" s="163"/>
      <c r="HP116" s="163"/>
      <c r="HQ116" s="163"/>
      <c r="HR116" s="163"/>
      <c r="HS116" s="163"/>
      <c r="HT116" s="163"/>
      <c r="HU116" s="163"/>
      <c r="HV116" s="163"/>
      <c r="HW116" s="163"/>
      <c r="HX116" s="163"/>
      <c r="HY116" s="163"/>
      <c r="HZ116" s="163"/>
      <c r="IA116" s="163"/>
      <c r="IB116" s="163"/>
      <c r="IC116" s="163"/>
      <c r="ID116" s="163"/>
      <c r="IE116" s="163"/>
    </row>
    <row r="117" spans="1:239" s="164" customFormat="1" ht="13.5" customHeight="1">
      <c r="A117" s="159"/>
      <c r="B117" s="160"/>
      <c r="C117" s="83"/>
      <c r="D117" s="161" t="s">
        <v>138</v>
      </c>
      <c r="E117" s="83"/>
      <c r="F117" s="163"/>
      <c r="G117" s="88"/>
      <c r="H117" s="88"/>
      <c r="I117" s="33"/>
      <c r="J117" s="186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  <c r="BI117" s="163"/>
      <c r="BJ117" s="163"/>
      <c r="BK117" s="163"/>
      <c r="BL117" s="163"/>
      <c r="BM117" s="163"/>
      <c r="BN117" s="163"/>
      <c r="BO117" s="163"/>
      <c r="BP117" s="163"/>
      <c r="BQ117" s="163"/>
      <c r="BR117" s="163"/>
      <c r="BS117" s="163"/>
      <c r="BT117" s="163"/>
      <c r="BU117" s="163"/>
      <c r="BV117" s="163"/>
      <c r="BW117" s="163"/>
      <c r="BX117" s="163"/>
      <c r="BY117" s="163"/>
      <c r="BZ117" s="163"/>
      <c r="CA117" s="163"/>
      <c r="CB117" s="163"/>
      <c r="CC117" s="163"/>
      <c r="CD117" s="163"/>
      <c r="CE117" s="163"/>
      <c r="CF117" s="163"/>
      <c r="CG117" s="163"/>
      <c r="CH117" s="163"/>
      <c r="CI117" s="163"/>
      <c r="CJ117" s="163"/>
      <c r="CK117" s="163"/>
      <c r="CL117" s="163"/>
      <c r="CM117" s="163"/>
      <c r="CN117" s="163"/>
      <c r="CO117" s="163"/>
      <c r="CP117" s="163"/>
      <c r="CQ117" s="163"/>
      <c r="CR117" s="163"/>
      <c r="CS117" s="163"/>
      <c r="CT117" s="163"/>
      <c r="CU117" s="163"/>
      <c r="CV117" s="163"/>
      <c r="CW117" s="163"/>
      <c r="CX117" s="163"/>
      <c r="CY117" s="163"/>
      <c r="CZ117" s="163"/>
      <c r="DA117" s="163"/>
      <c r="DB117" s="163"/>
      <c r="DC117" s="163"/>
      <c r="DD117" s="163"/>
      <c r="DE117" s="163"/>
      <c r="DF117" s="163"/>
      <c r="DG117" s="163"/>
      <c r="DH117" s="163"/>
      <c r="DI117" s="163"/>
      <c r="DJ117" s="163"/>
      <c r="DK117" s="163"/>
      <c r="DL117" s="163"/>
      <c r="DM117" s="163"/>
      <c r="DN117" s="163"/>
      <c r="DO117" s="163"/>
      <c r="DP117" s="163"/>
      <c r="DQ117" s="163"/>
      <c r="DR117" s="163"/>
      <c r="DS117" s="163"/>
      <c r="DT117" s="163"/>
      <c r="DU117" s="163"/>
      <c r="DV117" s="163"/>
      <c r="DW117" s="163"/>
      <c r="DX117" s="163"/>
      <c r="DY117" s="163"/>
      <c r="DZ117" s="163"/>
      <c r="EA117" s="163"/>
      <c r="EB117" s="163"/>
      <c r="EC117" s="163"/>
      <c r="ED117" s="163"/>
      <c r="EE117" s="163"/>
      <c r="EF117" s="163"/>
      <c r="EG117" s="163"/>
      <c r="EH117" s="163"/>
      <c r="EI117" s="163"/>
      <c r="EJ117" s="163"/>
      <c r="EK117" s="163"/>
      <c r="EL117" s="163"/>
      <c r="EM117" s="163"/>
      <c r="EN117" s="163"/>
      <c r="EO117" s="163"/>
      <c r="EP117" s="163"/>
      <c r="EQ117" s="163"/>
      <c r="ER117" s="163"/>
      <c r="ES117" s="163"/>
      <c r="ET117" s="163"/>
      <c r="EU117" s="163"/>
      <c r="EV117" s="163"/>
      <c r="EW117" s="163"/>
      <c r="EX117" s="163"/>
      <c r="EY117" s="163"/>
      <c r="EZ117" s="163"/>
      <c r="FA117" s="163"/>
      <c r="FB117" s="163"/>
      <c r="FC117" s="163"/>
      <c r="FD117" s="163"/>
      <c r="FE117" s="163"/>
      <c r="FF117" s="163"/>
      <c r="FG117" s="163"/>
      <c r="FH117" s="163"/>
      <c r="FI117" s="163"/>
      <c r="FJ117" s="163"/>
      <c r="FK117" s="163"/>
      <c r="FL117" s="163"/>
      <c r="FM117" s="163"/>
      <c r="FN117" s="163"/>
      <c r="FO117" s="163"/>
      <c r="FP117" s="163"/>
      <c r="FQ117" s="163"/>
      <c r="FR117" s="163"/>
      <c r="FS117" s="163"/>
      <c r="FT117" s="163"/>
      <c r="FU117" s="163"/>
      <c r="FV117" s="163"/>
      <c r="FW117" s="163"/>
      <c r="FX117" s="163"/>
      <c r="FY117" s="163"/>
      <c r="FZ117" s="163"/>
      <c r="GA117" s="163"/>
      <c r="GB117" s="163"/>
      <c r="GC117" s="163"/>
      <c r="GD117" s="163"/>
      <c r="GE117" s="163"/>
      <c r="GF117" s="163"/>
      <c r="GG117" s="163"/>
      <c r="GH117" s="163"/>
      <c r="GI117" s="163"/>
      <c r="GJ117" s="163"/>
      <c r="GK117" s="163"/>
      <c r="GL117" s="163"/>
      <c r="GM117" s="163"/>
      <c r="GN117" s="163"/>
      <c r="GO117" s="163"/>
      <c r="GP117" s="163"/>
      <c r="GQ117" s="163"/>
      <c r="GR117" s="163"/>
      <c r="GS117" s="163"/>
      <c r="GT117" s="163"/>
      <c r="GU117" s="163"/>
      <c r="GV117" s="163"/>
      <c r="GW117" s="163"/>
      <c r="GX117" s="163"/>
      <c r="GY117" s="163"/>
      <c r="GZ117" s="163"/>
      <c r="HA117" s="163"/>
      <c r="HB117" s="163"/>
      <c r="HC117" s="163"/>
      <c r="HD117" s="163"/>
      <c r="HE117" s="163"/>
      <c r="HF117" s="163"/>
      <c r="HG117" s="163"/>
      <c r="HH117" s="163"/>
      <c r="HI117" s="163"/>
      <c r="HJ117" s="163"/>
      <c r="HK117" s="163"/>
      <c r="HL117" s="163"/>
      <c r="HM117" s="163"/>
      <c r="HN117" s="163"/>
      <c r="HO117" s="163"/>
      <c r="HP117" s="163"/>
      <c r="HQ117" s="163"/>
      <c r="HR117" s="163"/>
      <c r="HS117" s="163"/>
      <c r="HT117" s="163"/>
      <c r="HU117" s="163"/>
      <c r="HV117" s="163"/>
      <c r="HW117" s="163"/>
      <c r="HX117" s="163"/>
      <c r="HY117" s="163"/>
      <c r="HZ117" s="163"/>
      <c r="IA117" s="163"/>
      <c r="IB117" s="163"/>
      <c r="IC117" s="163"/>
      <c r="ID117" s="163"/>
      <c r="IE117" s="163"/>
    </row>
    <row r="118" spans="1:239" s="164" customFormat="1" ht="13.5" customHeight="1">
      <c r="A118" s="159"/>
      <c r="B118" s="160"/>
      <c r="C118" s="83"/>
      <c r="D118" s="161" t="s">
        <v>95</v>
      </c>
      <c r="E118" s="83"/>
      <c r="F118" s="31">
        <f>0.345*(23)</f>
        <v>7.9349999999999996</v>
      </c>
      <c r="G118" s="88"/>
      <c r="H118" s="88"/>
      <c r="I118" s="33"/>
      <c r="J118" s="162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3"/>
      <c r="BN118" s="163"/>
      <c r="BO118" s="163"/>
      <c r="BP118" s="163"/>
      <c r="BQ118" s="163"/>
      <c r="BR118" s="163"/>
      <c r="BS118" s="163"/>
      <c r="BT118" s="163"/>
      <c r="BU118" s="163"/>
      <c r="BV118" s="163"/>
      <c r="BW118" s="163"/>
      <c r="BX118" s="163"/>
      <c r="BY118" s="163"/>
      <c r="BZ118" s="163"/>
      <c r="CA118" s="163"/>
      <c r="CB118" s="163"/>
      <c r="CC118" s="163"/>
      <c r="CD118" s="163"/>
      <c r="CE118" s="163"/>
      <c r="CF118" s="163"/>
      <c r="CG118" s="163"/>
      <c r="CH118" s="163"/>
      <c r="CI118" s="163"/>
      <c r="CJ118" s="163"/>
      <c r="CK118" s="163"/>
      <c r="CL118" s="163"/>
      <c r="CM118" s="163"/>
      <c r="CN118" s="163"/>
      <c r="CO118" s="163"/>
      <c r="CP118" s="163"/>
      <c r="CQ118" s="163"/>
      <c r="CR118" s="163"/>
      <c r="CS118" s="163"/>
      <c r="CT118" s="163"/>
      <c r="CU118" s="163"/>
      <c r="CV118" s="163"/>
      <c r="CW118" s="163"/>
      <c r="CX118" s="163"/>
      <c r="CY118" s="163"/>
      <c r="CZ118" s="163"/>
      <c r="DA118" s="163"/>
      <c r="DB118" s="163"/>
      <c r="DC118" s="163"/>
      <c r="DD118" s="163"/>
      <c r="DE118" s="163"/>
      <c r="DF118" s="163"/>
      <c r="DG118" s="163"/>
      <c r="DH118" s="163"/>
      <c r="DI118" s="163"/>
      <c r="DJ118" s="163"/>
      <c r="DK118" s="163"/>
      <c r="DL118" s="163"/>
      <c r="DM118" s="163"/>
      <c r="DN118" s="163"/>
      <c r="DO118" s="163"/>
      <c r="DP118" s="163"/>
      <c r="DQ118" s="163"/>
      <c r="DR118" s="163"/>
      <c r="DS118" s="163"/>
      <c r="DT118" s="163"/>
      <c r="DU118" s="163"/>
      <c r="DV118" s="163"/>
      <c r="DW118" s="163"/>
      <c r="DX118" s="163"/>
      <c r="DY118" s="163"/>
      <c r="DZ118" s="163"/>
      <c r="EA118" s="163"/>
      <c r="EB118" s="163"/>
      <c r="EC118" s="163"/>
      <c r="ED118" s="163"/>
      <c r="EE118" s="163"/>
      <c r="EF118" s="163"/>
      <c r="EG118" s="163"/>
      <c r="EH118" s="163"/>
      <c r="EI118" s="163"/>
      <c r="EJ118" s="163"/>
      <c r="EK118" s="163"/>
      <c r="EL118" s="163"/>
      <c r="EM118" s="163"/>
      <c r="EN118" s="163"/>
      <c r="EO118" s="163"/>
      <c r="EP118" s="163"/>
      <c r="EQ118" s="163"/>
      <c r="ER118" s="163"/>
      <c r="ES118" s="163"/>
      <c r="ET118" s="163"/>
      <c r="EU118" s="163"/>
      <c r="EV118" s="163"/>
      <c r="EW118" s="163"/>
      <c r="EX118" s="163"/>
      <c r="EY118" s="163"/>
      <c r="EZ118" s="163"/>
      <c r="FA118" s="163"/>
      <c r="FB118" s="163"/>
      <c r="FC118" s="163"/>
      <c r="FD118" s="163"/>
      <c r="FE118" s="163"/>
      <c r="FF118" s="163"/>
      <c r="FG118" s="163"/>
      <c r="FH118" s="163"/>
      <c r="FI118" s="163"/>
      <c r="FJ118" s="163"/>
      <c r="FK118" s="163"/>
      <c r="FL118" s="163"/>
      <c r="FM118" s="163"/>
      <c r="FN118" s="163"/>
      <c r="FO118" s="163"/>
      <c r="FP118" s="163"/>
      <c r="FQ118" s="163"/>
      <c r="FR118" s="163"/>
      <c r="FS118" s="163"/>
      <c r="FT118" s="163"/>
      <c r="FU118" s="163"/>
      <c r="FV118" s="163"/>
      <c r="FW118" s="163"/>
      <c r="FX118" s="163"/>
      <c r="FY118" s="163"/>
      <c r="FZ118" s="163"/>
      <c r="GA118" s="163"/>
      <c r="GB118" s="163"/>
      <c r="GC118" s="163"/>
      <c r="GD118" s="163"/>
      <c r="GE118" s="163"/>
      <c r="GF118" s="163"/>
      <c r="GG118" s="163"/>
      <c r="GH118" s="163"/>
      <c r="GI118" s="163"/>
      <c r="GJ118" s="163"/>
      <c r="GK118" s="163"/>
      <c r="GL118" s="163"/>
      <c r="GM118" s="163"/>
      <c r="GN118" s="163"/>
      <c r="GO118" s="163"/>
      <c r="GP118" s="163"/>
      <c r="GQ118" s="163"/>
      <c r="GR118" s="163"/>
      <c r="GS118" s="163"/>
      <c r="GT118" s="163"/>
      <c r="GU118" s="163"/>
      <c r="GV118" s="163"/>
      <c r="GW118" s="163"/>
      <c r="GX118" s="163"/>
      <c r="GY118" s="163"/>
      <c r="GZ118" s="163"/>
      <c r="HA118" s="163"/>
      <c r="HB118" s="163"/>
      <c r="HC118" s="163"/>
      <c r="HD118" s="163"/>
      <c r="HE118" s="163"/>
      <c r="HF118" s="163"/>
      <c r="HG118" s="163"/>
      <c r="HH118" s="163"/>
      <c r="HI118" s="163"/>
      <c r="HJ118" s="163"/>
      <c r="HK118" s="163"/>
      <c r="HL118" s="163"/>
      <c r="HM118" s="163"/>
      <c r="HN118" s="163"/>
      <c r="HO118" s="163"/>
      <c r="HP118" s="163"/>
      <c r="HQ118" s="163"/>
      <c r="HR118" s="163"/>
      <c r="HS118" s="163"/>
      <c r="HT118" s="163"/>
      <c r="HU118" s="163"/>
      <c r="HV118" s="163"/>
      <c r="HW118" s="163"/>
      <c r="HX118" s="163"/>
      <c r="HY118" s="163"/>
      <c r="HZ118" s="163"/>
      <c r="IA118" s="163"/>
      <c r="IB118" s="163"/>
      <c r="IC118" s="163"/>
      <c r="ID118" s="163"/>
      <c r="IE118" s="163"/>
    </row>
    <row r="119" spans="1:239" s="164" customFormat="1" ht="27" customHeight="1">
      <c r="A119" s="159"/>
      <c r="B119" s="160"/>
      <c r="C119" s="83"/>
      <c r="D119" s="161" t="s">
        <v>96</v>
      </c>
      <c r="E119" s="83"/>
      <c r="F119" s="31">
        <f>0.255*(25+27+18+18+17+18+10+16+10+28)</f>
        <v>47.685000000000002</v>
      </c>
      <c r="G119" s="88"/>
      <c r="H119" s="88"/>
      <c r="I119" s="33"/>
      <c r="J119" s="162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  <c r="BI119" s="163"/>
      <c r="BJ119" s="163"/>
      <c r="BK119" s="163"/>
      <c r="BL119" s="163"/>
      <c r="BM119" s="163"/>
      <c r="BN119" s="163"/>
      <c r="BO119" s="163"/>
      <c r="BP119" s="163"/>
      <c r="BQ119" s="163"/>
      <c r="BR119" s="163"/>
      <c r="BS119" s="163"/>
      <c r="BT119" s="163"/>
      <c r="BU119" s="163"/>
      <c r="BV119" s="163"/>
      <c r="BW119" s="163"/>
      <c r="BX119" s="163"/>
      <c r="BY119" s="163"/>
      <c r="BZ119" s="163"/>
      <c r="CA119" s="163"/>
      <c r="CB119" s="163"/>
      <c r="CC119" s="163"/>
      <c r="CD119" s="163"/>
      <c r="CE119" s="163"/>
      <c r="CF119" s="163"/>
      <c r="CG119" s="163"/>
      <c r="CH119" s="163"/>
      <c r="CI119" s="163"/>
      <c r="CJ119" s="163"/>
      <c r="CK119" s="163"/>
      <c r="CL119" s="163"/>
      <c r="CM119" s="163"/>
      <c r="CN119" s="163"/>
      <c r="CO119" s="163"/>
      <c r="CP119" s="163"/>
      <c r="CQ119" s="163"/>
      <c r="CR119" s="163"/>
      <c r="CS119" s="163"/>
      <c r="CT119" s="163"/>
      <c r="CU119" s="163"/>
      <c r="CV119" s="163"/>
      <c r="CW119" s="163"/>
      <c r="CX119" s="163"/>
      <c r="CY119" s="163"/>
      <c r="CZ119" s="163"/>
      <c r="DA119" s="163"/>
      <c r="DB119" s="163"/>
      <c r="DC119" s="163"/>
      <c r="DD119" s="163"/>
      <c r="DE119" s="163"/>
      <c r="DF119" s="163"/>
      <c r="DG119" s="163"/>
      <c r="DH119" s="163"/>
      <c r="DI119" s="163"/>
      <c r="DJ119" s="163"/>
      <c r="DK119" s="163"/>
      <c r="DL119" s="163"/>
      <c r="DM119" s="163"/>
      <c r="DN119" s="163"/>
      <c r="DO119" s="163"/>
      <c r="DP119" s="163"/>
      <c r="DQ119" s="163"/>
      <c r="DR119" s="163"/>
      <c r="DS119" s="163"/>
      <c r="DT119" s="163"/>
      <c r="DU119" s="163"/>
      <c r="DV119" s="163"/>
      <c r="DW119" s="163"/>
      <c r="DX119" s="163"/>
      <c r="DY119" s="163"/>
      <c r="DZ119" s="163"/>
      <c r="EA119" s="163"/>
      <c r="EB119" s="163"/>
      <c r="EC119" s="163"/>
      <c r="ED119" s="163"/>
      <c r="EE119" s="163"/>
      <c r="EF119" s="163"/>
      <c r="EG119" s="163"/>
      <c r="EH119" s="163"/>
      <c r="EI119" s="163"/>
      <c r="EJ119" s="163"/>
      <c r="EK119" s="163"/>
      <c r="EL119" s="163"/>
      <c r="EM119" s="163"/>
      <c r="EN119" s="163"/>
      <c r="EO119" s="163"/>
      <c r="EP119" s="163"/>
      <c r="EQ119" s="163"/>
      <c r="ER119" s="163"/>
      <c r="ES119" s="163"/>
      <c r="ET119" s="163"/>
      <c r="EU119" s="163"/>
      <c r="EV119" s="163"/>
      <c r="EW119" s="163"/>
      <c r="EX119" s="163"/>
      <c r="EY119" s="163"/>
      <c r="EZ119" s="163"/>
      <c r="FA119" s="163"/>
      <c r="FB119" s="163"/>
      <c r="FC119" s="163"/>
      <c r="FD119" s="163"/>
      <c r="FE119" s="163"/>
      <c r="FF119" s="163"/>
      <c r="FG119" s="163"/>
      <c r="FH119" s="163"/>
      <c r="FI119" s="163"/>
      <c r="FJ119" s="163"/>
      <c r="FK119" s="163"/>
      <c r="FL119" s="163"/>
      <c r="FM119" s="163"/>
      <c r="FN119" s="163"/>
      <c r="FO119" s="163"/>
      <c r="FP119" s="163"/>
      <c r="FQ119" s="163"/>
      <c r="FR119" s="163"/>
      <c r="FS119" s="163"/>
      <c r="FT119" s="163"/>
      <c r="FU119" s="163"/>
      <c r="FV119" s="163"/>
      <c r="FW119" s="163"/>
      <c r="FX119" s="163"/>
      <c r="FY119" s="163"/>
      <c r="FZ119" s="163"/>
      <c r="GA119" s="163"/>
      <c r="GB119" s="163"/>
      <c r="GC119" s="163"/>
      <c r="GD119" s="163"/>
      <c r="GE119" s="163"/>
      <c r="GF119" s="163"/>
      <c r="GG119" s="163"/>
      <c r="GH119" s="163"/>
      <c r="GI119" s="163"/>
      <c r="GJ119" s="163"/>
      <c r="GK119" s="163"/>
      <c r="GL119" s="163"/>
      <c r="GM119" s="163"/>
      <c r="GN119" s="163"/>
      <c r="GO119" s="163"/>
      <c r="GP119" s="163"/>
      <c r="GQ119" s="163"/>
      <c r="GR119" s="163"/>
      <c r="GS119" s="163"/>
      <c r="GT119" s="163"/>
      <c r="GU119" s="163"/>
      <c r="GV119" s="163"/>
      <c r="GW119" s="163"/>
      <c r="GX119" s="163"/>
      <c r="GY119" s="163"/>
      <c r="GZ119" s="163"/>
      <c r="HA119" s="163"/>
      <c r="HB119" s="163"/>
      <c r="HC119" s="163"/>
      <c r="HD119" s="163"/>
      <c r="HE119" s="163"/>
      <c r="HF119" s="163"/>
      <c r="HG119" s="163"/>
      <c r="HH119" s="163"/>
      <c r="HI119" s="163"/>
      <c r="HJ119" s="163"/>
      <c r="HK119" s="163"/>
      <c r="HL119" s="163"/>
      <c r="HM119" s="163"/>
      <c r="HN119" s="163"/>
      <c r="HO119" s="163"/>
      <c r="HP119" s="163"/>
      <c r="HQ119" s="163"/>
      <c r="HR119" s="163"/>
      <c r="HS119" s="163"/>
      <c r="HT119" s="163"/>
      <c r="HU119" s="163"/>
      <c r="HV119" s="163"/>
      <c r="HW119" s="163"/>
      <c r="HX119" s="163"/>
      <c r="HY119" s="163"/>
      <c r="HZ119" s="163"/>
      <c r="IA119" s="163"/>
      <c r="IB119" s="163"/>
      <c r="IC119" s="163"/>
      <c r="ID119" s="163"/>
      <c r="IE119" s="163"/>
    </row>
    <row r="120" spans="1:239" s="164" customFormat="1" ht="13.5" customHeight="1">
      <c r="A120" s="24">
        <v>31</v>
      </c>
      <c r="B120" s="28" t="s">
        <v>136</v>
      </c>
      <c r="C120" s="25">
        <v>783601327</v>
      </c>
      <c r="D120" s="25" t="s">
        <v>139</v>
      </c>
      <c r="E120" s="25" t="s">
        <v>92</v>
      </c>
      <c r="F120" s="34">
        <f>SUM(F122:F123)</f>
        <v>55.620000000000005</v>
      </c>
      <c r="G120" s="26"/>
      <c r="H120" s="26">
        <f>F120*G120</f>
        <v>0</v>
      </c>
      <c r="I120" s="154" t="s">
        <v>93</v>
      </c>
      <c r="J120" s="190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  <c r="BI120" s="163"/>
      <c r="BJ120" s="163"/>
      <c r="BK120" s="163"/>
      <c r="BL120" s="163"/>
      <c r="BM120" s="163"/>
      <c r="BN120" s="163"/>
      <c r="BO120" s="163"/>
      <c r="BP120" s="163"/>
      <c r="BQ120" s="163"/>
      <c r="BR120" s="163"/>
      <c r="BS120" s="163"/>
      <c r="BT120" s="163"/>
      <c r="BU120" s="163"/>
      <c r="BV120" s="163"/>
      <c r="BW120" s="163"/>
      <c r="BX120" s="163"/>
      <c r="BY120" s="163"/>
      <c r="BZ120" s="163"/>
      <c r="CA120" s="163"/>
      <c r="CB120" s="163"/>
      <c r="CC120" s="163"/>
      <c r="CD120" s="163"/>
      <c r="CE120" s="163"/>
      <c r="CF120" s="163"/>
      <c r="CG120" s="163"/>
      <c r="CH120" s="163"/>
      <c r="CI120" s="163"/>
      <c r="CJ120" s="163"/>
      <c r="CK120" s="163"/>
      <c r="CL120" s="163"/>
      <c r="CM120" s="163"/>
      <c r="CN120" s="163"/>
      <c r="CO120" s="163"/>
      <c r="CP120" s="163"/>
      <c r="CQ120" s="163"/>
      <c r="CR120" s="163"/>
      <c r="CS120" s="163"/>
      <c r="CT120" s="163"/>
      <c r="CU120" s="163"/>
      <c r="CV120" s="163"/>
      <c r="CW120" s="163"/>
      <c r="CX120" s="163"/>
      <c r="CY120" s="163"/>
      <c r="CZ120" s="163"/>
      <c r="DA120" s="163"/>
      <c r="DB120" s="163"/>
      <c r="DC120" s="163"/>
      <c r="DD120" s="163"/>
      <c r="DE120" s="163"/>
      <c r="DF120" s="163"/>
      <c r="DG120" s="163"/>
      <c r="DH120" s="163"/>
      <c r="DI120" s="163"/>
      <c r="DJ120" s="163"/>
      <c r="DK120" s="163"/>
      <c r="DL120" s="163"/>
      <c r="DM120" s="163"/>
      <c r="DN120" s="163"/>
      <c r="DO120" s="163"/>
      <c r="DP120" s="163"/>
      <c r="DQ120" s="163"/>
      <c r="DR120" s="163"/>
      <c r="DS120" s="163"/>
      <c r="DT120" s="163"/>
      <c r="DU120" s="163"/>
      <c r="DV120" s="163"/>
      <c r="DW120" s="163"/>
      <c r="DX120" s="163"/>
      <c r="DY120" s="163"/>
      <c r="DZ120" s="163"/>
      <c r="EA120" s="163"/>
      <c r="EB120" s="163"/>
      <c r="EC120" s="163"/>
      <c r="ED120" s="163"/>
      <c r="EE120" s="163"/>
      <c r="EF120" s="163"/>
      <c r="EG120" s="163"/>
      <c r="EH120" s="163"/>
      <c r="EI120" s="163"/>
      <c r="EJ120" s="163"/>
      <c r="EK120" s="163"/>
      <c r="EL120" s="163"/>
      <c r="EM120" s="163"/>
      <c r="EN120" s="163"/>
      <c r="EO120" s="163"/>
      <c r="EP120" s="163"/>
      <c r="EQ120" s="163"/>
      <c r="ER120" s="163"/>
      <c r="ES120" s="163"/>
      <c r="ET120" s="163"/>
      <c r="EU120" s="163"/>
      <c r="EV120" s="163"/>
      <c r="EW120" s="163"/>
      <c r="EX120" s="163"/>
      <c r="EY120" s="163"/>
      <c r="EZ120" s="163"/>
      <c r="FA120" s="163"/>
      <c r="FB120" s="163"/>
      <c r="FC120" s="163"/>
      <c r="FD120" s="163"/>
      <c r="FE120" s="163"/>
      <c r="FF120" s="163"/>
      <c r="FG120" s="163"/>
      <c r="FH120" s="163"/>
      <c r="FI120" s="163"/>
      <c r="FJ120" s="163"/>
      <c r="FK120" s="163"/>
      <c r="FL120" s="163"/>
      <c r="FM120" s="163"/>
      <c r="FN120" s="163"/>
      <c r="FO120" s="163"/>
      <c r="FP120" s="163"/>
      <c r="FQ120" s="163"/>
      <c r="FR120" s="163"/>
      <c r="FS120" s="163"/>
      <c r="FT120" s="163"/>
      <c r="FU120" s="163"/>
      <c r="FV120" s="163"/>
      <c r="FW120" s="163"/>
      <c r="FX120" s="163"/>
      <c r="FY120" s="163"/>
      <c r="FZ120" s="163"/>
      <c r="GA120" s="163"/>
      <c r="GB120" s="163"/>
      <c r="GC120" s="163"/>
      <c r="GD120" s="163"/>
      <c r="GE120" s="163"/>
      <c r="GF120" s="163"/>
      <c r="GG120" s="163"/>
      <c r="GH120" s="163"/>
      <c r="GI120" s="163"/>
      <c r="GJ120" s="163"/>
      <c r="GK120" s="163"/>
      <c r="GL120" s="163"/>
      <c r="GM120" s="163"/>
      <c r="GN120" s="163"/>
      <c r="GO120" s="163"/>
      <c r="GP120" s="163"/>
      <c r="GQ120" s="163"/>
      <c r="GR120" s="163"/>
      <c r="GS120" s="163"/>
      <c r="GT120" s="163"/>
      <c r="GU120" s="163"/>
      <c r="GV120" s="163"/>
      <c r="GW120" s="163"/>
      <c r="GX120" s="163"/>
      <c r="GY120" s="163"/>
      <c r="GZ120" s="163"/>
      <c r="HA120" s="163"/>
      <c r="HB120" s="163"/>
      <c r="HC120" s="163"/>
      <c r="HD120" s="163"/>
      <c r="HE120" s="163"/>
      <c r="HF120" s="163"/>
      <c r="HG120" s="163"/>
      <c r="HH120" s="163"/>
      <c r="HI120" s="163"/>
      <c r="HJ120" s="163"/>
      <c r="HK120" s="163"/>
      <c r="HL120" s="163"/>
      <c r="HM120" s="163"/>
      <c r="HN120" s="163"/>
      <c r="HO120" s="163"/>
      <c r="HP120" s="163"/>
      <c r="HQ120" s="163"/>
      <c r="HR120" s="163"/>
      <c r="HS120" s="163"/>
      <c r="HT120" s="163"/>
      <c r="HU120" s="163"/>
      <c r="HV120" s="163"/>
      <c r="HW120" s="163"/>
      <c r="HX120" s="163"/>
      <c r="HY120" s="163"/>
      <c r="HZ120" s="163"/>
      <c r="IA120" s="163"/>
      <c r="IB120" s="163"/>
      <c r="IC120" s="163"/>
      <c r="ID120" s="163"/>
      <c r="IE120" s="163"/>
    </row>
    <row r="121" spans="1:239" s="164" customFormat="1" ht="13.5" customHeight="1">
      <c r="A121" s="159"/>
      <c r="B121" s="160"/>
      <c r="C121" s="83"/>
      <c r="D121" s="161" t="s">
        <v>140</v>
      </c>
      <c r="E121" s="83"/>
      <c r="F121" s="31"/>
      <c r="G121" s="88"/>
      <c r="H121" s="88"/>
      <c r="I121" s="33"/>
      <c r="J121" s="162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  <c r="BI121" s="163"/>
      <c r="BJ121" s="163"/>
      <c r="BK121" s="163"/>
      <c r="BL121" s="163"/>
      <c r="BM121" s="163"/>
      <c r="BN121" s="163"/>
      <c r="BO121" s="163"/>
      <c r="BP121" s="163"/>
      <c r="BQ121" s="163"/>
      <c r="BR121" s="163"/>
      <c r="BS121" s="163"/>
      <c r="BT121" s="163"/>
      <c r="BU121" s="163"/>
      <c r="BV121" s="163"/>
      <c r="BW121" s="163"/>
      <c r="BX121" s="163"/>
      <c r="BY121" s="163"/>
      <c r="BZ121" s="163"/>
      <c r="CA121" s="163"/>
      <c r="CB121" s="163"/>
      <c r="CC121" s="163"/>
      <c r="CD121" s="163"/>
      <c r="CE121" s="163"/>
      <c r="CF121" s="163"/>
      <c r="CG121" s="163"/>
      <c r="CH121" s="163"/>
      <c r="CI121" s="163"/>
      <c r="CJ121" s="163"/>
      <c r="CK121" s="163"/>
      <c r="CL121" s="163"/>
      <c r="CM121" s="163"/>
      <c r="CN121" s="163"/>
      <c r="CO121" s="163"/>
      <c r="CP121" s="163"/>
      <c r="CQ121" s="163"/>
      <c r="CR121" s="163"/>
      <c r="CS121" s="163"/>
      <c r="CT121" s="163"/>
      <c r="CU121" s="163"/>
      <c r="CV121" s="163"/>
      <c r="CW121" s="163"/>
      <c r="CX121" s="163"/>
      <c r="CY121" s="163"/>
      <c r="CZ121" s="163"/>
      <c r="DA121" s="163"/>
      <c r="DB121" s="163"/>
      <c r="DC121" s="163"/>
      <c r="DD121" s="163"/>
      <c r="DE121" s="163"/>
      <c r="DF121" s="163"/>
      <c r="DG121" s="163"/>
      <c r="DH121" s="163"/>
      <c r="DI121" s="163"/>
      <c r="DJ121" s="163"/>
      <c r="DK121" s="163"/>
      <c r="DL121" s="163"/>
      <c r="DM121" s="163"/>
      <c r="DN121" s="163"/>
      <c r="DO121" s="163"/>
      <c r="DP121" s="163"/>
      <c r="DQ121" s="163"/>
      <c r="DR121" s="163"/>
      <c r="DS121" s="163"/>
      <c r="DT121" s="163"/>
      <c r="DU121" s="163"/>
      <c r="DV121" s="163"/>
      <c r="DW121" s="163"/>
      <c r="DX121" s="163"/>
      <c r="DY121" s="163"/>
      <c r="DZ121" s="163"/>
      <c r="EA121" s="163"/>
      <c r="EB121" s="163"/>
      <c r="EC121" s="163"/>
      <c r="ED121" s="163"/>
      <c r="EE121" s="163"/>
      <c r="EF121" s="163"/>
      <c r="EG121" s="163"/>
      <c r="EH121" s="163"/>
      <c r="EI121" s="163"/>
      <c r="EJ121" s="163"/>
      <c r="EK121" s="163"/>
      <c r="EL121" s="163"/>
      <c r="EM121" s="163"/>
      <c r="EN121" s="163"/>
      <c r="EO121" s="163"/>
      <c r="EP121" s="163"/>
      <c r="EQ121" s="163"/>
      <c r="ER121" s="163"/>
      <c r="ES121" s="163"/>
      <c r="ET121" s="163"/>
      <c r="EU121" s="163"/>
      <c r="EV121" s="163"/>
      <c r="EW121" s="163"/>
      <c r="EX121" s="163"/>
      <c r="EY121" s="163"/>
      <c r="EZ121" s="163"/>
      <c r="FA121" s="163"/>
      <c r="FB121" s="163"/>
      <c r="FC121" s="163"/>
      <c r="FD121" s="163"/>
      <c r="FE121" s="163"/>
      <c r="FF121" s="163"/>
      <c r="FG121" s="163"/>
      <c r="FH121" s="163"/>
      <c r="FI121" s="163"/>
      <c r="FJ121" s="163"/>
      <c r="FK121" s="163"/>
      <c r="FL121" s="163"/>
      <c r="FM121" s="163"/>
      <c r="FN121" s="163"/>
      <c r="FO121" s="163"/>
      <c r="FP121" s="163"/>
      <c r="FQ121" s="163"/>
      <c r="FR121" s="163"/>
      <c r="FS121" s="163"/>
      <c r="FT121" s="163"/>
      <c r="FU121" s="163"/>
      <c r="FV121" s="163"/>
      <c r="FW121" s="163"/>
      <c r="FX121" s="163"/>
      <c r="FY121" s="163"/>
      <c r="FZ121" s="163"/>
      <c r="GA121" s="163"/>
      <c r="GB121" s="163"/>
      <c r="GC121" s="163"/>
      <c r="GD121" s="163"/>
      <c r="GE121" s="163"/>
      <c r="GF121" s="163"/>
      <c r="GG121" s="163"/>
      <c r="GH121" s="163"/>
      <c r="GI121" s="163"/>
      <c r="GJ121" s="163"/>
      <c r="GK121" s="163"/>
      <c r="GL121" s="163"/>
      <c r="GM121" s="163"/>
      <c r="GN121" s="163"/>
      <c r="GO121" s="163"/>
      <c r="GP121" s="163"/>
      <c r="GQ121" s="163"/>
      <c r="GR121" s="163"/>
      <c r="GS121" s="163"/>
      <c r="GT121" s="163"/>
      <c r="GU121" s="163"/>
      <c r="GV121" s="163"/>
      <c r="GW121" s="163"/>
      <c r="GX121" s="163"/>
      <c r="GY121" s="163"/>
      <c r="GZ121" s="163"/>
      <c r="HA121" s="163"/>
      <c r="HB121" s="163"/>
      <c r="HC121" s="163"/>
      <c r="HD121" s="163"/>
      <c r="HE121" s="163"/>
      <c r="HF121" s="163"/>
      <c r="HG121" s="163"/>
      <c r="HH121" s="163"/>
      <c r="HI121" s="163"/>
      <c r="HJ121" s="163"/>
      <c r="HK121" s="163"/>
      <c r="HL121" s="163"/>
      <c r="HM121" s="163"/>
      <c r="HN121" s="163"/>
      <c r="HO121" s="163"/>
      <c r="HP121" s="163"/>
      <c r="HQ121" s="163"/>
      <c r="HR121" s="163"/>
      <c r="HS121" s="163"/>
      <c r="HT121" s="163"/>
      <c r="HU121" s="163"/>
      <c r="HV121" s="163"/>
      <c r="HW121" s="163"/>
      <c r="HX121" s="163"/>
      <c r="HY121" s="163"/>
      <c r="HZ121" s="163"/>
      <c r="IA121" s="163"/>
      <c r="IB121" s="163"/>
      <c r="IC121" s="163"/>
      <c r="ID121" s="163"/>
      <c r="IE121" s="163"/>
    </row>
    <row r="122" spans="1:239" s="164" customFormat="1" ht="13.5" customHeight="1">
      <c r="A122" s="159"/>
      <c r="B122" s="160"/>
      <c r="C122" s="83"/>
      <c r="D122" s="161" t="s">
        <v>95</v>
      </c>
      <c r="E122" s="83"/>
      <c r="F122" s="31">
        <f>0.345*(23)</f>
        <v>7.9349999999999996</v>
      </c>
      <c r="G122" s="88"/>
      <c r="H122" s="88"/>
      <c r="I122" s="33"/>
      <c r="J122" s="162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  <c r="BI122" s="163"/>
      <c r="BJ122" s="163"/>
      <c r="BK122" s="163"/>
      <c r="BL122" s="163"/>
      <c r="BM122" s="163"/>
      <c r="BN122" s="163"/>
      <c r="BO122" s="163"/>
      <c r="BP122" s="163"/>
      <c r="BQ122" s="163"/>
      <c r="BR122" s="163"/>
      <c r="BS122" s="163"/>
      <c r="BT122" s="163"/>
      <c r="BU122" s="163"/>
      <c r="BV122" s="163"/>
      <c r="BW122" s="163"/>
      <c r="BX122" s="163"/>
      <c r="BY122" s="163"/>
      <c r="BZ122" s="163"/>
      <c r="CA122" s="163"/>
      <c r="CB122" s="163"/>
      <c r="CC122" s="163"/>
      <c r="CD122" s="163"/>
      <c r="CE122" s="163"/>
      <c r="CF122" s="163"/>
      <c r="CG122" s="163"/>
      <c r="CH122" s="163"/>
      <c r="CI122" s="163"/>
      <c r="CJ122" s="163"/>
      <c r="CK122" s="163"/>
      <c r="CL122" s="163"/>
      <c r="CM122" s="163"/>
      <c r="CN122" s="163"/>
      <c r="CO122" s="163"/>
      <c r="CP122" s="163"/>
      <c r="CQ122" s="163"/>
      <c r="CR122" s="163"/>
      <c r="CS122" s="163"/>
      <c r="CT122" s="163"/>
      <c r="CU122" s="163"/>
      <c r="CV122" s="163"/>
      <c r="CW122" s="163"/>
      <c r="CX122" s="163"/>
      <c r="CY122" s="163"/>
      <c r="CZ122" s="163"/>
      <c r="DA122" s="163"/>
      <c r="DB122" s="163"/>
      <c r="DC122" s="163"/>
      <c r="DD122" s="163"/>
      <c r="DE122" s="163"/>
      <c r="DF122" s="163"/>
      <c r="DG122" s="163"/>
      <c r="DH122" s="163"/>
      <c r="DI122" s="163"/>
      <c r="DJ122" s="163"/>
      <c r="DK122" s="163"/>
      <c r="DL122" s="163"/>
      <c r="DM122" s="163"/>
      <c r="DN122" s="163"/>
      <c r="DO122" s="163"/>
      <c r="DP122" s="163"/>
      <c r="DQ122" s="163"/>
      <c r="DR122" s="163"/>
      <c r="DS122" s="163"/>
      <c r="DT122" s="163"/>
      <c r="DU122" s="163"/>
      <c r="DV122" s="163"/>
      <c r="DW122" s="163"/>
      <c r="DX122" s="163"/>
      <c r="DY122" s="163"/>
      <c r="DZ122" s="163"/>
      <c r="EA122" s="163"/>
      <c r="EB122" s="163"/>
      <c r="EC122" s="163"/>
      <c r="ED122" s="163"/>
      <c r="EE122" s="163"/>
      <c r="EF122" s="163"/>
      <c r="EG122" s="163"/>
      <c r="EH122" s="163"/>
      <c r="EI122" s="163"/>
      <c r="EJ122" s="163"/>
      <c r="EK122" s="163"/>
      <c r="EL122" s="163"/>
      <c r="EM122" s="163"/>
      <c r="EN122" s="163"/>
      <c r="EO122" s="163"/>
      <c r="EP122" s="163"/>
      <c r="EQ122" s="163"/>
      <c r="ER122" s="163"/>
      <c r="ES122" s="163"/>
      <c r="ET122" s="163"/>
      <c r="EU122" s="163"/>
      <c r="EV122" s="163"/>
      <c r="EW122" s="163"/>
      <c r="EX122" s="163"/>
      <c r="EY122" s="163"/>
      <c r="EZ122" s="163"/>
      <c r="FA122" s="163"/>
      <c r="FB122" s="163"/>
      <c r="FC122" s="163"/>
      <c r="FD122" s="163"/>
      <c r="FE122" s="163"/>
      <c r="FF122" s="163"/>
      <c r="FG122" s="163"/>
      <c r="FH122" s="163"/>
      <c r="FI122" s="163"/>
      <c r="FJ122" s="163"/>
      <c r="FK122" s="163"/>
      <c r="FL122" s="163"/>
      <c r="FM122" s="163"/>
      <c r="FN122" s="163"/>
      <c r="FO122" s="163"/>
      <c r="FP122" s="163"/>
      <c r="FQ122" s="163"/>
      <c r="FR122" s="163"/>
      <c r="FS122" s="163"/>
      <c r="FT122" s="163"/>
      <c r="FU122" s="163"/>
      <c r="FV122" s="163"/>
      <c r="FW122" s="163"/>
      <c r="FX122" s="163"/>
      <c r="FY122" s="163"/>
      <c r="FZ122" s="163"/>
      <c r="GA122" s="163"/>
      <c r="GB122" s="163"/>
      <c r="GC122" s="163"/>
      <c r="GD122" s="163"/>
      <c r="GE122" s="163"/>
      <c r="GF122" s="163"/>
      <c r="GG122" s="163"/>
      <c r="GH122" s="163"/>
      <c r="GI122" s="163"/>
      <c r="GJ122" s="163"/>
      <c r="GK122" s="163"/>
      <c r="GL122" s="163"/>
      <c r="GM122" s="163"/>
      <c r="GN122" s="163"/>
      <c r="GO122" s="163"/>
      <c r="GP122" s="163"/>
      <c r="GQ122" s="163"/>
      <c r="GR122" s="163"/>
      <c r="GS122" s="163"/>
      <c r="GT122" s="163"/>
      <c r="GU122" s="163"/>
      <c r="GV122" s="163"/>
      <c r="GW122" s="163"/>
      <c r="GX122" s="163"/>
      <c r="GY122" s="163"/>
      <c r="GZ122" s="163"/>
      <c r="HA122" s="163"/>
      <c r="HB122" s="163"/>
      <c r="HC122" s="163"/>
      <c r="HD122" s="163"/>
      <c r="HE122" s="163"/>
      <c r="HF122" s="163"/>
      <c r="HG122" s="163"/>
      <c r="HH122" s="163"/>
      <c r="HI122" s="163"/>
      <c r="HJ122" s="163"/>
      <c r="HK122" s="163"/>
      <c r="HL122" s="163"/>
      <c r="HM122" s="163"/>
      <c r="HN122" s="163"/>
      <c r="HO122" s="163"/>
      <c r="HP122" s="163"/>
      <c r="HQ122" s="163"/>
      <c r="HR122" s="163"/>
      <c r="HS122" s="163"/>
      <c r="HT122" s="163"/>
      <c r="HU122" s="163"/>
      <c r="HV122" s="163"/>
      <c r="HW122" s="163"/>
      <c r="HX122" s="163"/>
      <c r="HY122" s="163"/>
      <c r="HZ122" s="163"/>
      <c r="IA122" s="163"/>
      <c r="IB122" s="163"/>
      <c r="IC122" s="163"/>
      <c r="ID122" s="163"/>
      <c r="IE122" s="163"/>
    </row>
    <row r="123" spans="1:239" s="164" customFormat="1" ht="27" customHeight="1">
      <c r="A123" s="159"/>
      <c r="B123" s="160"/>
      <c r="C123" s="83"/>
      <c r="D123" s="161" t="s">
        <v>96</v>
      </c>
      <c r="E123" s="83"/>
      <c r="F123" s="31">
        <f>0.255*(25+27+18+18+17+18+10+16+10+28)</f>
        <v>47.685000000000002</v>
      </c>
      <c r="G123" s="88"/>
      <c r="H123" s="88"/>
      <c r="I123" s="33"/>
      <c r="J123" s="162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  <c r="BI123" s="163"/>
      <c r="BJ123" s="163"/>
      <c r="BK123" s="163"/>
      <c r="BL123" s="163"/>
      <c r="BM123" s="163"/>
      <c r="BN123" s="163"/>
      <c r="BO123" s="163"/>
      <c r="BP123" s="163"/>
      <c r="BQ123" s="163"/>
      <c r="BR123" s="163"/>
      <c r="BS123" s="163"/>
      <c r="BT123" s="163"/>
      <c r="BU123" s="163"/>
      <c r="BV123" s="163"/>
      <c r="BW123" s="163"/>
      <c r="BX123" s="163"/>
      <c r="BY123" s="163"/>
      <c r="BZ123" s="163"/>
      <c r="CA123" s="163"/>
      <c r="CB123" s="163"/>
      <c r="CC123" s="163"/>
      <c r="CD123" s="163"/>
      <c r="CE123" s="163"/>
      <c r="CF123" s="163"/>
      <c r="CG123" s="163"/>
      <c r="CH123" s="163"/>
      <c r="CI123" s="163"/>
      <c r="CJ123" s="163"/>
      <c r="CK123" s="163"/>
      <c r="CL123" s="163"/>
      <c r="CM123" s="163"/>
      <c r="CN123" s="163"/>
      <c r="CO123" s="163"/>
      <c r="CP123" s="163"/>
      <c r="CQ123" s="163"/>
      <c r="CR123" s="163"/>
      <c r="CS123" s="163"/>
      <c r="CT123" s="163"/>
      <c r="CU123" s="163"/>
      <c r="CV123" s="163"/>
      <c r="CW123" s="163"/>
      <c r="CX123" s="163"/>
      <c r="CY123" s="163"/>
      <c r="CZ123" s="163"/>
      <c r="DA123" s="163"/>
      <c r="DB123" s="163"/>
      <c r="DC123" s="163"/>
      <c r="DD123" s="163"/>
      <c r="DE123" s="163"/>
      <c r="DF123" s="163"/>
      <c r="DG123" s="163"/>
      <c r="DH123" s="163"/>
      <c r="DI123" s="163"/>
      <c r="DJ123" s="163"/>
      <c r="DK123" s="163"/>
      <c r="DL123" s="163"/>
      <c r="DM123" s="163"/>
      <c r="DN123" s="163"/>
      <c r="DO123" s="163"/>
      <c r="DP123" s="163"/>
      <c r="DQ123" s="163"/>
      <c r="DR123" s="163"/>
      <c r="DS123" s="163"/>
      <c r="DT123" s="163"/>
      <c r="DU123" s="163"/>
      <c r="DV123" s="163"/>
      <c r="DW123" s="163"/>
      <c r="DX123" s="163"/>
      <c r="DY123" s="163"/>
      <c r="DZ123" s="163"/>
      <c r="EA123" s="163"/>
      <c r="EB123" s="163"/>
      <c r="EC123" s="163"/>
      <c r="ED123" s="163"/>
      <c r="EE123" s="163"/>
      <c r="EF123" s="163"/>
      <c r="EG123" s="163"/>
      <c r="EH123" s="163"/>
      <c r="EI123" s="163"/>
      <c r="EJ123" s="163"/>
      <c r="EK123" s="163"/>
      <c r="EL123" s="163"/>
      <c r="EM123" s="163"/>
      <c r="EN123" s="163"/>
      <c r="EO123" s="163"/>
      <c r="EP123" s="163"/>
      <c r="EQ123" s="163"/>
      <c r="ER123" s="163"/>
      <c r="ES123" s="163"/>
      <c r="ET123" s="163"/>
      <c r="EU123" s="163"/>
      <c r="EV123" s="163"/>
      <c r="EW123" s="163"/>
      <c r="EX123" s="163"/>
      <c r="EY123" s="163"/>
      <c r="EZ123" s="163"/>
      <c r="FA123" s="163"/>
      <c r="FB123" s="163"/>
      <c r="FC123" s="163"/>
      <c r="FD123" s="163"/>
      <c r="FE123" s="163"/>
      <c r="FF123" s="163"/>
      <c r="FG123" s="163"/>
      <c r="FH123" s="163"/>
      <c r="FI123" s="163"/>
      <c r="FJ123" s="163"/>
      <c r="FK123" s="163"/>
      <c r="FL123" s="163"/>
      <c r="FM123" s="163"/>
      <c r="FN123" s="163"/>
      <c r="FO123" s="163"/>
      <c r="FP123" s="163"/>
      <c r="FQ123" s="163"/>
      <c r="FR123" s="163"/>
      <c r="FS123" s="163"/>
      <c r="FT123" s="163"/>
      <c r="FU123" s="163"/>
      <c r="FV123" s="163"/>
      <c r="FW123" s="163"/>
      <c r="FX123" s="163"/>
      <c r="FY123" s="163"/>
      <c r="FZ123" s="163"/>
      <c r="GA123" s="163"/>
      <c r="GB123" s="163"/>
      <c r="GC123" s="163"/>
      <c r="GD123" s="163"/>
      <c r="GE123" s="163"/>
      <c r="GF123" s="163"/>
      <c r="GG123" s="163"/>
      <c r="GH123" s="163"/>
      <c r="GI123" s="163"/>
      <c r="GJ123" s="163"/>
      <c r="GK123" s="163"/>
      <c r="GL123" s="163"/>
      <c r="GM123" s="163"/>
      <c r="GN123" s="163"/>
      <c r="GO123" s="163"/>
      <c r="GP123" s="163"/>
      <c r="GQ123" s="163"/>
      <c r="GR123" s="163"/>
      <c r="GS123" s="163"/>
      <c r="GT123" s="163"/>
      <c r="GU123" s="163"/>
      <c r="GV123" s="163"/>
      <c r="GW123" s="163"/>
      <c r="GX123" s="163"/>
      <c r="GY123" s="163"/>
      <c r="GZ123" s="163"/>
      <c r="HA123" s="163"/>
      <c r="HB123" s="163"/>
      <c r="HC123" s="163"/>
      <c r="HD123" s="163"/>
      <c r="HE123" s="163"/>
      <c r="HF123" s="163"/>
      <c r="HG123" s="163"/>
      <c r="HH123" s="163"/>
      <c r="HI123" s="163"/>
      <c r="HJ123" s="163"/>
      <c r="HK123" s="163"/>
      <c r="HL123" s="163"/>
      <c r="HM123" s="163"/>
      <c r="HN123" s="163"/>
      <c r="HO123" s="163"/>
      <c r="HP123" s="163"/>
      <c r="HQ123" s="163"/>
      <c r="HR123" s="163"/>
      <c r="HS123" s="163"/>
      <c r="HT123" s="163"/>
      <c r="HU123" s="163"/>
      <c r="HV123" s="163"/>
      <c r="HW123" s="163"/>
      <c r="HX123" s="163"/>
      <c r="HY123" s="163"/>
      <c r="HZ123" s="163"/>
      <c r="IA123" s="163"/>
      <c r="IB123" s="163"/>
      <c r="IC123" s="163"/>
      <c r="ID123" s="163"/>
      <c r="IE123" s="163"/>
    </row>
    <row r="124" spans="1:239" s="164" customFormat="1" ht="13.5" customHeight="1">
      <c r="A124" s="24">
        <v>32</v>
      </c>
      <c r="B124" s="28" t="s">
        <v>136</v>
      </c>
      <c r="C124" s="25">
        <v>783601713</v>
      </c>
      <c r="D124" s="25" t="s">
        <v>141</v>
      </c>
      <c r="E124" s="25" t="s">
        <v>25</v>
      </c>
      <c r="F124" s="34">
        <f>SUM(F126:F126)</f>
        <v>33.119999999999997</v>
      </c>
      <c r="G124" s="26"/>
      <c r="H124" s="26">
        <f>F124*G124</f>
        <v>0</v>
      </c>
      <c r="I124" s="154" t="s">
        <v>93</v>
      </c>
      <c r="J124" s="186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  <c r="BI124" s="163"/>
      <c r="BJ124" s="163"/>
      <c r="BK124" s="163"/>
      <c r="BL124" s="163"/>
      <c r="BM124" s="163"/>
      <c r="BN124" s="163"/>
      <c r="BO124" s="163"/>
      <c r="BP124" s="163"/>
      <c r="BQ124" s="163"/>
      <c r="BR124" s="163"/>
      <c r="BS124" s="163"/>
      <c r="BT124" s="163"/>
      <c r="BU124" s="163"/>
      <c r="BV124" s="163"/>
      <c r="BW124" s="163"/>
      <c r="BX124" s="163"/>
      <c r="BY124" s="163"/>
      <c r="BZ124" s="163"/>
      <c r="CA124" s="163"/>
      <c r="CB124" s="163"/>
      <c r="CC124" s="163"/>
      <c r="CD124" s="163"/>
      <c r="CE124" s="163"/>
      <c r="CF124" s="163"/>
      <c r="CG124" s="163"/>
      <c r="CH124" s="163"/>
      <c r="CI124" s="163"/>
      <c r="CJ124" s="163"/>
      <c r="CK124" s="163"/>
      <c r="CL124" s="163"/>
      <c r="CM124" s="163"/>
      <c r="CN124" s="163"/>
      <c r="CO124" s="163"/>
      <c r="CP124" s="163"/>
      <c r="CQ124" s="163"/>
      <c r="CR124" s="163"/>
      <c r="CS124" s="163"/>
      <c r="CT124" s="163"/>
      <c r="CU124" s="163"/>
      <c r="CV124" s="163"/>
      <c r="CW124" s="163"/>
      <c r="CX124" s="163"/>
      <c r="CY124" s="163"/>
      <c r="CZ124" s="163"/>
      <c r="DA124" s="163"/>
      <c r="DB124" s="163"/>
      <c r="DC124" s="163"/>
      <c r="DD124" s="163"/>
      <c r="DE124" s="163"/>
      <c r="DF124" s="163"/>
      <c r="DG124" s="163"/>
      <c r="DH124" s="163"/>
      <c r="DI124" s="163"/>
      <c r="DJ124" s="163"/>
      <c r="DK124" s="163"/>
      <c r="DL124" s="163"/>
      <c r="DM124" s="163"/>
      <c r="DN124" s="163"/>
      <c r="DO124" s="163"/>
      <c r="DP124" s="163"/>
      <c r="DQ124" s="163"/>
      <c r="DR124" s="163"/>
      <c r="DS124" s="163"/>
      <c r="DT124" s="163"/>
      <c r="DU124" s="163"/>
      <c r="DV124" s="163"/>
      <c r="DW124" s="163"/>
      <c r="DX124" s="163"/>
      <c r="DY124" s="163"/>
      <c r="DZ124" s="163"/>
      <c r="EA124" s="163"/>
      <c r="EB124" s="163"/>
      <c r="EC124" s="163"/>
      <c r="ED124" s="163"/>
      <c r="EE124" s="163"/>
      <c r="EF124" s="163"/>
      <c r="EG124" s="163"/>
      <c r="EH124" s="163"/>
      <c r="EI124" s="163"/>
      <c r="EJ124" s="163"/>
      <c r="EK124" s="163"/>
      <c r="EL124" s="163"/>
      <c r="EM124" s="163"/>
      <c r="EN124" s="163"/>
      <c r="EO124" s="163"/>
      <c r="EP124" s="163"/>
      <c r="EQ124" s="163"/>
      <c r="ER124" s="163"/>
      <c r="ES124" s="163"/>
      <c r="ET124" s="163"/>
      <c r="EU124" s="163"/>
      <c r="EV124" s="163"/>
      <c r="EW124" s="163"/>
      <c r="EX124" s="163"/>
      <c r="EY124" s="163"/>
      <c r="EZ124" s="163"/>
      <c r="FA124" s="163"/>
      <c r="FB124" s="163"/>
      <c r="FC124" s="163"/>
      <c r="FD124" s="163"/>
      <c r="FE124" s="163"/>
      <c r="FF124" s="163"/>
      <c r="FG124" s="163"/>
      <c r="FH124" s="163"/>
      <c r="FI124" s="163"/>
      <c r="FJ124" s="163"/>
      <c r="FK124" s="163"/>
      <c r="FL124" s="163"/>
      <c r="FM124" s="163"/>
      <c r="FN124" s="163"/>
      <c r="FO124" s="163"/>
      <c r="FP124" s="163"/>
      <c r="FQ124" s="163"/>
      <c r="FR124" s="163"/>
      <c r="FS124" s="163"/>
      <c r="FT124" s="163"/>
      <c r="FU124" s="163"/>
      <c r="FV124" s="163"/>
      <c r="FW124" s="163"/>
      <c r="FX124" s="163"/>
      <c r="FY124" s="163"/>
      <c r="FZ124" s="163"/>
      <c r="GA124" s="163"/>
      <c r="GB124" s="163"/>
      <c r="GC124" s="163"/>
      <c r="GD124" s="163"/>
      <c r="GE124" s="163"/>
      <c r="GF124" s="163"/>
      <c r="GG124" s="163"/>
      <c r="GH124" s="163"/>
      <c r="GI124" s="163"/>
      <c r="GJ124" s="163"/>
      <c r="GK124" s="163"/>
      <c r="GL124" s="163"/>
      <c r="GM124" s="163"/>
      <c r="GN124" s="163"/>
      <c r="GO124" s="163"/>
      <c r="GP124" s="163"/>
      <c r="GQ124" s="163"/>
      <c r="GR124" s="163"/>
      <c r="GS124" s="163"/>
      <c r="GT124" s="163"/>
      <c r="GU124" s="163"/>
      <c r="GV124" s="163"/>
      <c r="GW124" s="163"/>
      <c r="GX124" s="163"/>
      <c r="GY124" s="163"/>
      <c r="GZ124" s="163"/>
      <c r="HA124" s="163"/>
      <c r="HB124" s="163"/>
      <c r="HC124" s="163"/>
      <c r="HD124" s="163"/>
      <c r="HE124" s="163"/>
      <c r="HF124" s="163"/>
      <c r="HG124" s="163"/>
      <c r="HH124" s="163"/>
      <c r="HI124" s="163"/>
      <c r="HJ124" s="163"/>
      <c r="HK124" s="163"/>
      <c r="HL124" s="163"/>
      <c r="HM124" s="163"/>
      <c r="HN124" s="163"/>
      <c r="HO124" s="163"/>
      <c r="HP124" s="163"/>
      <c r="HQ124" s="163"/>
      <c r="HR124" s="163"/>
      <c r="HS124" s="163"/>
      <c r="HT124" s="163"/>
      <c r="HU124" s="163"/>
      <c r="HV124" s="163"/>
      <c r="HW124" s="163"/>
      <c r="HX124" s="163"/>
      <c r="HY124" s="163"/>
      <c r="HZ124" s="163"/>
      <c r="IA124" s="163"/>
      <c r="IB124" s="163"/>
      <c r="IC124" s="163"/>
      <c r="ID124" s="163"/>
      <c r="IE124" s="163"/>
    </row>
    <row r="125" spans="1:239" s="164" customFormat="1" ht="13.5" customHeight="1">
      <c r="A125" s="159"/>
      <c r="B125" s="160"/>
      <c r="C125" s="83"/>
      <c r="D125" s="161" t="s">
        <v>142</v>
      </c>
      <c r="E125" s="83"/>
      <c r="F125" s="163"/>
      <c r="G125" s="88"/>
      <c r="H125" s="88"/>
      <c r="I125" s="3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  <c r="BI125" s="163"/>
      <c r="BJ125" s="163"/>
      <c r="BK125" s="163"/>
      <c r="BL125" s="163"/>
      <c r="BM125" s="163"/>
      <c r="BN125" s="163"/>
      <c r="BO125" s="163"/>
      <c r="BP125" s="163"/>
      <c r="BQ125" s="163"/>
      <c r="BR125" s="163"/>
      <c r="BS125" s="163"/>
      <c r="BT125" s="163"/>
      <c r="BU125" s="163"/>
      <c r="BV125" s="163"/>
      <c r="BW125" s="163"/>
      <c r="BX125" s="163"/>
      <c r="BY125" s="163"/>
      <c r="BZ125" s="163"/>
      <c r="CA125" s="163"/>
      <c r="CB125" s="163"/>
      <c r="CC125" s="163"/>
      <c r="CD125" s="163"/>
      <c r="CE125" s="163"/>
      <c r="CF125" s="163"/>
      <c r="CG125" s="163"/>
      <c r="CH125" s="163"/>
      <c r="CI125" s="163"/>
      <c r="CJ125" s="163"/>
      <c r="CK125" s="163"/>
      <c r="CL125" s="163"/>
      <c r="CM125" s="163"/>
      <c r="CN125" s="163"/>
      <c r="CO125" s="163"/>
      <c r="CP125" s="163"/>
      <c r="CQ125" s="163"/>
      <c r="CR125" s="163"/>
      <c r="CS125" s="163"/>
      <c r="CT125" s="163"/>
      <c r="CU125" s="163"/>
      <c r="CV125" s="163"/>
      <c r="CW125" s="163"/>
      <c r="CX125" s="163"/>
      <c r="CY125" s="163"/>
      <c r="CZ125" s="163"/>
      <c r="DA125" s="163"/>
      <c r="DB125" s="163"/>
      <c r="DC125" s="163"/>
      <c r="DD125" s="163"/>
      <c r="DE125" s="163"/>
      <c r="DF125" s="163"/>
      <c r="DG125" s="163"/>
      <c r="DH125" s="163"/>
      <c r="DI125" s="163"/>
      <c r="DJ125" s="163"/>
      <c r="DK125" s="163"/>
      <c r="DL125" s="163"/>
      <c r="DM125" s="163"/>
      <c r="DN125" s="163"/>
      <c r="DO125" s="163"/>
      <c r="DP125" s="163"/>
      <c r="DQ125" s="163"/>
      <c r="DR125" s="163"/>
      <c r="DS125" s="163"/>
      <c r="DT125" s="163"/>
      <c r="DU125" s="163"/>
      <c r="DV125" s="163"/>
      <c r="DW125" s="163"/>
      <c r="DX125" s="163"/>
      <c r="DY125" s="163"/>
      <c r="DZ125" s="163"/>
      <c r="EA125" s="163"/>
      <c r="EB125" s="163"/>
      <c r="EC125" s="163"/>
      <c r="ED125" s="163"/>
      <c r="EE125" s="163"/>
      <c r="EF125" s="163"/>
      <c r="EG125" s="163"/>
      <c r="EH125" s="163"/>
      <c r="EI125" s="163"/>
      <c r="EJ125" s="163"/>
      <c r="EK125" s="163"/>
      <c r="EL125" s="163"/>
      <c r="EM125" s="163"/>
      <c r="EN125" s="163"/>
      <c r="EO125" s="163"/>
      <c r="EP125" s="163"/>
      <c r="EQ125" s="163"/>
      <c r="ER125" s="163"/>
      <c r="ES125" s="163"/>
      <c r="ET125" s="163"/>
      <c r="EU125" s="163"/>
      <c r="EV125" s="163"/>
      <c r="EW125" s="163"/>
      <c r="EX125" s="163"/>
      <c r="EY125" s="163"/>
      <c r="EZ125" s="163"/>
      <c r="FA125" s="163"/>
      <c r="FB125" s="163"/>
      <c r="FC125" s="163"/>
      <c r="FD125" s="163"/>
      <c r="FE125" s="163"/>
      <c r="FF125" s="163"/>
      <c r="FG125" s="163"/>
      <c r="FH125" s="163"/>
      <c r="FI125" s="163"/>
      <c r="FJ125" s="163"/>
      <c r="FK125" s="163"/>
      <c r="FL125" s="163"/>
      <c r="FM125" s="163"/>
      <c r="FN125" s="163"/>
      <c r="FO125" s="163"/>
      <c r="FP125" s="163"/>
      <c r="FQ125" s="163"/>
      <c r="FR125" s="163"/>
      <c r="FS125" s="163"/>
      <c r="FT125" s="163"/>
      <c r="FU125" s="163"/>
      <c r="FV125" s="163"/>
      <c r="FW125" s="163"/>
      <c r="FX125" s="163"/>
      <c r="FY125" s="163"/>
      <c r="FZ125" s="163"/>
      <c r="GA125" s="163"/>
      <c r="GB125" s="163"/>
      <c r="GC125" s="163"/>
      <c r="GD125" s="163"/>
      <c r="GE125" s="163"/>
      <c r="GF125" s="163"/>
      <c r="GG125" s="163"/>
      <c r="GH125" s="163"/>
      <c r="GI125" s="163"/>
      <c r="GJ125" s="163"/>
      <c r="GK125" s="163"/>
      <c r="GL125" s="163"/>
      <c r="GM125" s="163"/>
      <c r="GN125" s="163"/>
      <c r="GO125" s="163"/>
      <c r="GP125" s="163"/>
      <c r="GQ125" s="163"/>
      <c r="GR125" s="163"/>
      <c r="GS125" s="163"/>
      <c r="GT125" s="163"/>
      <c r="GU125" s="163"/>
      <c r="GV125" s="163"/>
      <c r="GW125" s="163"/>
      <c r="GX125" s="163"/>
      <c r="GY125" s="163"/>
      <c r="GZ125" s="163"/>
      <c r="HA125" s="163"/>
      <c r="HB125" s="163"/>
      <c r="HC125" s="163"/>
      <c r="HD125" s="163"/>
      <c r="HE125" s="163"/>
      <c r="HF125" s="163"/>
      <c r="HG125" s="163"/>
      <c r="HH125" s="163"/>
      <c r="HI125" s="163"/>
      <c r="HJ125" s="163"/>
      <c r="HK125" s="163"/>
      <c r="HL125" s="163"/>
      <c r="HM125" s="163"/>
      <c r="HN125" s="163"/>
      <c r="HO125" s="163"/>
      <c r="HP125" s="163"/>
      <c r="HQ125" s="163"/>
      <c r="HR125" s="163"/>
      <c r="HS125" s="163"/>
      <c r="HT125" s="163"/>
      <c r="HU125" s="163"/>
      <c r="HV125" s="163"/>
      <c r="HW125" s="163"/>
      <c r="HX125" s="163"/>
      <c r="HY125" s="163"/>
      <c r="HZ125" s="163"/>
      <c r="IA125" s="163"/>
      <c r="IB125" s="163"/>
      <c r="IC125" s="163"/>
      <c r="ID125" s="163"/>
      <c r="IE125" s="163"/>
    </row>
    <row r="126" spans="1:239" s="164" customFormat="1" ht="13.5" customHeight="1">
      <c r="A126" s="159"/>
      <c r="B126" s="160"/>
      <c r="C126" s="83"/>
      <c r="D126" s="161" t="s">
        <v>143</v>
      </c>
      <c r="E126" s="83"/>
      <c r="F126" s="31">
        <f>(4.14*2)*4</f>
        <v>33.119999999999997</v>
      </c>
      <c r="G126" s="88"/>
      <c r="H126" s="88"/>
      <c r="I126" s="3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  <c r="BI126" s="163"/>
      <c r="BJ126" s="163"/>
      <c r="BK126" s="163"/>
      <c r="BL126" s="163"/>
      <c r="BM126" s="163"/>
      <c r="BN126" s="163"/>
      <c r="BO126" s="163"/>
      <c r="BP126" s="163"/>
      <c r="BQ126" s="163"/>
      <c r="BR126" s="163"/>
      <c r="BS126" s="163"/>
      <c r="BT126" s="163"/>
      <c r="BU126" s="163"/>
      <c r="BV126" s="163"/>
      <c r="BW126" s="163"/>
      <c r="BX126" s="163"/>
      <c r="BY126" s="163"/>
      <c r="BZ126" s="163"/>
      <c r="CA126" s="163"/>
      <c r="CB126" s="163"/>
      <c r="CC126" s="163"/>
      <c r="CD126" s="163"/>
      <c r="CE126" s="163"/>
      <c r="CF126" s="163"/>
      <c r="CG126" s="163"/>
      <c r="CH126" s="163"/>
      <c r="CI126" s="163"/>
      <c r="CJ126" s="163"/>
      <c r="CK126" s="163"/>
      <c r="CL126" s="163"/>
      <c r="CM126" s="163"/>
      <c r="CN126" s="163"/>
      <c r="CO126" s="163"/>
      <c r="CP126" s="163"/>
      <c r="CQ126" s="163"/>
      <c r="CR126" s="163"/>
      <c r="CS126" s="163"/>
      <c r="CT126" s="163"/>
      <c r="CU126" s="163"/>
      <c r="CV126" s="163"/>
      <c r="CW126" s="163"/>
      <c r="CX126" s="163"/>
      <c r="CY126" s="163"/>
      <c r="CZ126" s="163"/>
      <c r="DA126" s="163"/>
      <c r="DB126" s="163"/>
      <c r="DC126" s="163"/>
      <c r="DD126" s="163"/>
      <c r="DE126" s="163"/>
      <c r="DF126" s="163"/>
      <c r="DG126" s="163"/>
      <c r="DH126" s="163"/>
      <c r="DI126" s="163"/>
      <c r="DJ126" s="163"/>
      <c r="DK126" s="163"/>
      <c r="DL126" s="163"/>
      <c r="DM126" s="163"/>
      <c r="DN126" s="163"/>
      <c r="DO126" s="163"/>
      <c r="DP126" s="163"/>
      <c r="DQ126" s="163"/>
      <c r="DR126" s="163"/>
      <c r="DS126" s="163"/>
      <c r="DT126" s="163"/>
      <c r="DU126" s="163"/>
      <c r="DV126" s="163"/>
      <c r="DW126" s="163"/>
      <c r="DX126" s="163"/>
      <c r="DY126" s="163"/>
      <c r="DZ126" s="163"/>
      <c r="EA126" s="163"/>
      <c r="EB126" s="163"/>
      <c r="EC126" s="163"/>
      <c r="ED126" s="163"/>
      <c r="EE126" s="163"/>
      <c r="EF126" s="163"/>
      <c r="EG126" s="163"/>
      <c r="EH126" s="163"/>
      <c r="EI126" s="163"/>
      <c r="EJ126" s="163"/>
      <c r="EK126" s="163"/>
      <c r="EL126" s="163"/>
      <c r="EM126" s="163"/>
      <c r="EN126" s="163"/>
      <c r="EO126" s="163"/>
      <c r="EP126" s="163"/>
      <c r="EQ126" s="163"/>
      <c r="ER126" s="163"/>
      <c r="ES126" s="163"/>
      <c r="ET126" s="163"/>
      <c r="EU126" s="163"/>
      <c r="EV126" s="163"/>
      <c r="EW126" s="163"/>
      <c r="EX126" s="163"/>
      <c r="EY126" s="163"/>
      <c r="EZ126" s="163"/>
      <c r="FA126" s="163"/>
      <c r="FB126" s="163"/>
      <c r="FC126" s="163"/>
      <c r="FD126" s="163"/>
      <c r="FE126" s="163"/>
      <c r="FF126" s="163"/>
      <c r="FG126" s="163"/>
      <c r="FH126" s="163"/>
      <c r="FI126" s="163"/>
      <c r="FJ126" s="163"/>
      <c r="FK126" s="163"/>
      <c r="FL126" s="163"/>
      <c r="FM126" s="163"/>
      <c r="FN126" s="163"/>
      <c r="FO126" s="163"/>
      <c r="FP126" s="163"/>
      <c r="FQ126" s="163"/>
      <c r="FR126" s="163"/>
      <c r="FS126" s="163"/>
      <c r="FT126" s="163"/>
      <c r="FU126" s="163"/>
      <c r="FV126" s="163"/>
      <c r="FW126" s="163"/>
      <c r="FX126" s="163"/>
      <c r="FY126" s="163"/>
      <c r="FZ126" s="163"/>
      <c r="GA126" s="163"/>
      <c r="GB126" s="163"/>
      <c r="GC126" s="163"/>
      <c r="GD126" s="163"/>
      <c r="GE126" s="163"/>
      <c r="GF126" s="163"/>
      <c r="GG126" s="163"/>
      <c r="GH126" s="163"/>
      <c r="GI126" s="163"/>
      <c r="GJ126" s="163"/>
      <c r="GK126" s="163"/>
      <c r="GL126" s="163"/>
      <c r="GM126" s="163"/>
      <c r="GN126" s="163"/>
      <c r="GO126" s="163"/>
      <c r="GP126" s="163"/>
      <c r="GQ126" s="163"/>
      <c r="GR126" s="163"/>
      <c r="GS126" s="163"/>
      <c r="GT126" s="163"/>
      <c r="GU126" s="163"/>
      <c r="GV126" s="163"/>
      <c r="GW126" s="163"/>
      <c r="GX126" s="163"/>
      <c r="GY126" s="163"/>
      <c r="GZ126" s="163"/>
      <c r="HA126" s="163"/>
      <c r="HB126" s="163"/>
      <c r="HC126" s="163"/>
      <c r="HD126" s="163"/>
      <c r="HE126" s="163"/>
      <c r="HF126" s="163"/>
      <c r="HG126" s="163"/>
      <c r="HH126" s="163"/>
      <c r="HI126" s="163"/>
      <c r="HJ126" s="163"/>
      <c r="HK126" s="163"/>
      <c r="HL126" s="163"/>
      <c r="HM126" s="163"/>
      <c r="HN126" s="163"/>
      <c r="HO126" s="163"/>
      <c r="HP126" s="163"/>
      <c r="HQ126" s="163"/>
      <c r="HR126" s="163"/>
      <c r="HS126" s="163"/>
      <c r="HT126" s="163"/>
      <c r="HU126" s="163"/>
      <c r="HV126" s="163"/>
      <c r="HW126" s="163"/>
      <c r="HX126" s="163"/>
      <c r="HY126" s="163"/>
      <c r="HZ126" s="163"/>
      <c r="IA126" s="163"/>
      <c r="IB126" s="163"/>
      <c r="IC126" s="163"/>
      <c r="ID126" s="163"/>
      <c r="IE126" s="163"/>
    </row>
    <row r="127" spans="1:239" s="164" customFormat="1" ht="13.5" customHeight="1">
      <c r="A127" s="24">
        <v>33</v>
      </c>
      <c r="B127" s="28" t="s">
        <v>136</v>
      </c>
      <c r="C127" s="25">
        <v>783601421</v>
      </c>
      <c r="D127" s="25" t="s">
        <v>144</v>
      </c>
      <c r="E127" s="25" t="s">
        <v>92</v>
      </c>
      <c r="F127" s="34">
        <f>SUM(F129:F130)</f>
        <v>55.620000000000005</v>
      </c>
      <c r="G127" s="26"/>
      <c r="H127" s="26">
        <f>F127*G127</f>
        <v>0</v>
      </c>
      <c r="I127" s="154" t="s">
        <v>93</v>
      </c>
      <c r="J127" s="190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  <c r="BI127" s="163"/>
      <c r="BJ127" s="163"/>
      <c r="BK127" s="163"/>
      <c r="BL127" s="163"/>
      <c r="BM127" s="163"/>
      <c r="BN127" s="163"/>
      <c r="BO127" s="163"/>
      <c r="BP127" s="163"/>
      <c r="BQ127" s="163"/>
      <c r="BR127" s="163"/>
      <c r="BS127" s="163"/>
      <c r="BT127" s="163"/>
      <c r="BU127" s="163"/>
      <c r="BV127" s="163"/>
      <c r="BW127" s="163"/>
      <c r="BX127" s="163"/>
      <c r="BY127" s="163"/>
      <c r="BZ127" s="163"/>
      <c r="CA127" s="163"/>
      <c r="CB127" s="163"/>
      <c r="CC127" s="163"/>
      <c r="CD127" s="163"/>
      <c r="CE127" s="163"/>
      <c r="CF127" s="163"/>
      <c r="CG127" s="163"/>
      <c r="CH127" s="163"/>
      <c r="CI127" s="163"/>
      <c r="CJ127" s="163"/>
      <c r="CK127" s="163"/>
      <c r="CL127" s="163"/>
      <c r="CM127" s="163"/>
      <c r="CN127" s="163"/>
      <c r="CO127" s="163"/>
      <c r="CP127" s="163"/>
      <c r="CQ127" s="163"/>
      <c r="CR127" s="163"/>
      <c r="CS127" s="163"/>
      <c r="CT127" s="163"/>
      <c r="CU127" s="163"/>
      <c r="CV127" s="163"/>
      <c r="CW127" s="163"/>
      <c r="CX127" s="163"/>
      <c r="CY127" s="163"/>
      <c r="CZ127" s="163"/>
      <c r="DA127" s="163"/>
      <c r="DB127" s="163"/>
      <c r="DC127" s="163"/>
      <c r="DD127" s="163"/>
      <c r="DE127" s="163"/>
      <c r="DF127" s="163"/>
      <c r="DG127" s="163"/>
      <c r="DH127" s="163"/>
      <c r="DI127" s="163"/>
      <c r="DJ127" s="163"/>
      <c r="DK127" s="163"/>
      <c r="DL127" s="163"/>
      <c r="DM127" s="163"/>
      <c r="DN127" s="163"/>
      <c r="DO127" s="163"/>
      <c r="DP127" s="163"/>
      <c r="DQ127" s="163"/>
      <c r="DR127" s="163"/>
      <c r="DS127" s="163"/>
      <c r="DT127" s="163"/>
      <c r="DU127" s="163"/>
      <c r="DV127" s="163"/>
      <c r="DW127" s="163"/>
      <c r="DX127" s="163"/>
      <c r="DY127" s="163"/>
      <c r="DZ127" s="163"/>
      <c r="EA127" s="163"/>
      <c r="EB127" s="163"/>
      <c r="EC127" s="163"/>
      <c r="ED127" s="163"/>
      <c r="EE127" s="163"/>
      <c r="EF127" s="163"/>
      <c r="EG127" s="163"/>
      <c r="EH127" s="163"/>
      <c r="EI127" s="163"/>
      <c r="EJ127" s="163"/>
      <c r="EK127" s="163"/>
      <c r="EL127" s="163"/>
      <c r="EM127" s="163"/>
      <c r="EN127" s="163"/>
      <c r="EO127" s="163"/>
      <c r="EP127" s="163"/>
      <c r="EQ127" s="163"/>
      <c r="ER127" s="163"/>
      <c r="ES127" s="163"/>
      <c r="ET127" s="163"/>
      <c r="EU127" s="163"/>
      <c r="EV127" s="163"/>
      <c r="EW127" s="163"/>
      <c r="EX127" s="163"/>
      <c r="EY127" s="163"/>
      <c r="EZ127" s="163"/>
      <c r="FA127" s="163"/>
      <c r="FB127" s="163"/>
      <c r="FC127" s="163"/>
      <c r="FD127" s="163"/>
      <c r="FE127" s="163"/>
      <c r="FF127" s="163"/>
      <c r="FG127" s="163"/>
      <c r="FH127" s="163"/>
      <c r="FI127" s="163"/>
      <c r="FJ127" s="163"/>
      <c r="FK127" s="163"/>
      <c r="FL127" s="163"/>
      <c r="FM127" s="163"/>
      <c r="FN127" s="163"/>
      <c r="FO127" s="163"/>
      <c r="FP127" s="163"/>
      <c r="FQ127" s="163"/>
      <c r="FR127" s="163"/>
      <c r="FS127" s="163"/>
      <c r="FT127" s="163"/>
      <c r="FU127" s="163"/>
      <c r="FV127" s="163"/>
      <c r="FW127" s="163"/>
      <c r="FX127" s="163"/>
      <c r="FY127" s="163"/>
      <c r="FZ127" s="163"/>
      <c r="GA127" s="163"/>
      <c r="GB127" s="163"/>
      <c r="GC127" s="163"/>
      <c r="GD127" s="163"/>
      <c r="GE127" s="163"/>
      <c r="GF127" s="163"/>
      <c r="GG127" s="163"/>
      <c r="GH127" s="163"/>
      <c r="GI127" s="163"/>
      <c r="GJ127" s="163"/>
      <c r="GK127" s="163"/>
      <c r="GL127" s="163"/>
      <c r="GM127" s="163"/>
      <c r="GN127" s="163"/>
      <c r="GO127" s="163"/>
      <c r="GP127" s="163"/>
      <c r="GQ127" s="163"/>
      <c r="GR127" s="163"/>
      <c r="GS127" s="163"/>
      <c r="GT127" s="163"/>
      <c r="GU127" s="163"/>
      <c r="GV127" s="163"/>
      <c r="GW127" s="163"/>
      <c r="GX127" s="163"/>
      <c r="GY127" s="163"/>
      <c r="GZ127" s="163"/>
      <c r="HA127" s="163"/>
      <c r="HB127" s="163"/>
      <c r="HC127" s="163"/>
      <c r="HD127" s="163"/>
      <c r="HE127" s="163"/>
      <c r="HF127" s="163"/>
      <c r="HG127" s="163"/>
      <c r="HH127" s="163"/>
      <c r="HI127" s="163"/>
      <c r="HJ127" s="163"/>
      <c r="HK127" s="163"/>
      <c r="HL127" s="163"/>
      <c r="HM127" s="163"/>
      <c r="HN127" s="163"/>
      <c r="HO127" s="163"/>
      <c r="HP127" s="163"/>
      <c r="HQ127" s="163"/>
      <c r="HR127" s="163"/>
      <c r="HS127" s="163"/>
      <c r="HT127" s="163"/>
      <c r="HU127" s="163"/>
      <c r="HV127" s="163"/>
      <c r="HW127" s="163"/>
      <c r="HX127" s="163"/>
      <c r="HY127" s="163"/>
      <c r="HZ127" s="163"/>
      <c r="IA127" s="163"/>
      <c r="IB127" s="163"/>
      <c r="IC127" s="163"/>
      <c r="ID127" s="163"/>
      <c r="IE127" s="163"/>
    </row>
    <row r="128" spans="1:239" s="164" customFormat="1" ht="13.5" customHeight="1">
      <c r="A128" s="159"/>
      <c r="B128" s="160"/>
      <c r="C128" s="83"/>
      <c r="D128" s="161" t="s">
        <v>145</v>
      </c>
      <c r="E128" s="83"/>
      <c r="F128" s="31"/>
      <c r="G128" s="88"/>
      <c r="H128" s="88"/>
      <c r="I128" s="33"/>
      <c r="J128" s="162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  <c r="BI128" s="163"/>
      <c r="BJ128" s="163"/>
      <c r="BK128" s="163"/>
      <c r="BL128" s="163"/>
      <c r="BM128" s="163"/>
      <c r="BN128" s="163"/>
      <c r="BO128" s="163"/>
      <c r="BP128" s="163"/>
      <c r="BQ128" s="163"/>
      <c r="BR128" s="163"/>
      <c r="BS128" s="163"/>
      <c r="BT128" s="163"/>
      <c r="BU128" s="163"/>
      <c r="BV128" s="163"/>
      <c r="BW128" s="163"/>
      <c r="BX128" s="163"/>
      <c r="BY128" s="163"/>
      <c r="BZ128" s="163"/>
      <c r="CA128" s="163"/>
      <c r="CB128" s="163"/>
      <c r="CC128" s="163"/>
      <c r="CD128" s="163"/>
      <c r="CE128" s="163"/>
      <c r="CF128" s="163"/>
      <c r="CG128" s="163"/>
      <c r="CH128" s="163"/>
      <c r="CI128" s="163"/>
      <c r="CJ128" s="163"/>
      <c r="CK128" s="163"/>
      <c r="CL128" s="163"/>
      <c r="CM128" s="163"/>
      <c r="CN128" s="163"/>
      <c r="CO128" s="163"/>
      <c r="CP128" s="163"/>
      <c r="CQ128" s="163"/>
      <c r="CR128" s="163"/>
      <c r="CS128" s="163"/>
      <c r="CT128" s="163"/>
      <c r="CU128" s="163"/>
      <c r="CV128" s="163"/>
      <c r="CW128" s="163"/>
      <c r="CX128" s="163"/>
      <c r="CY128" s="163"/>
      <c r="CZ128" s="163"/>
      <c r="DA128" s="163"/>
      <c r="DB128" s="163"/>
      <c r="DC128" s="163"/>
      <c r="DD128" s="163"/>
      <c r="DE128" s="163"/>
      <c r="DF128" s="163"/>
      <c r="DG128" s="163"/>
      <c r="DH128" s="163"/>
      <c r="DI128" s="163"/>
      <c r="DJ128" s="163"/>
      <c r="DK128" s="163"/>
      <c r="DL128" s="163"/>
      <c r="DM128" s="163"/>
      <c r="DN128" s="163"/>
      <c r="DO128" s="163"/>
      <c r="DP128" s="163"/>
      <c r="DQ128" s="163"/>
      <c r="DR128" s="163"/>
      <c r="DS128" s="163"/>
      <c r="DT128" s="163"/>
      <c r="DU128" s="163"/>
      <c r="DV128" s="163"/>
      <c r="DW128" s="163"/>
      <c r="DX128" s="163"/>
      <c r="DY128" s="163"/>
      <c r="DZ128" s="163"/>
      <c r="EA128" s="163"/>
      <c r="EB128" s="163"/>
      <c r="EC128" s="163"/>
      <c r="ED128" s="163"/>
      <c r="EE128" s="163"/>
      <c r="EF128" s="163"/>
      <c r="EG128" s="163"/>
      <c r="EH128" s="163"/>
      <c r="EI128" s="163"/>
      <c r="EJ128" s="163"/>
      <c r="EK128" s="163"/>
      <c r="EL128" s="163"/>
      <c r="EM128" s="163"/>
      <c r="EN128" s="163"/>
      <c r="EO128" s="163"/>
      <c r="EP128" s="163"/>
      <c r="EQ128" s="163"/>
      <c r="ER128" s="163"/>
      <c r="ES128" s="163"/>
      <c r="ET128" s="163"/>
      <c r="EU128" s="163"/>
      <c r="EV128" s="163"/>
      <c r="EW128" s="163"/>
      <c r="EX128" s="163"/>
      <c r="EY128" s="163"/>
      <c r="EZ128" s="163"/>
      <c r="FA128" s="163"/>
      <c r="FB128" s="163"/>
      <c r="FC128" s="163"/>
      <c r="FD128" s="163"/>
      <c r="FE128" s="163"/>
      <c r="FF128" s="163"/>
      <c r="FG128" s="163"/>
      <c r="FH128" s="163"/>
      <c r="FI128" s="163"/>
      <c r="FJ128" s="163"/>
      <c r="FK128" s="163"/>
      <c r="FL128" s="163"/>
      <c r="FM128" s="163"/>
      <c r="FN128" s="163"/>
      <c r="FO128" s="163"/>
      <c r="FP128" s="163"/>
      <c r="FQ128" s="163"/>
      <c r="FR128" s="163"/>
      <c r="FS128" s="163"/>
      <c r="FT128" s="163"/>
      <c r="FU128" s="163"/>
      <c r="FV128" s="163"/>
      <c r="FW128" s="163"/>
      <c r="FX128" s="163"/>
      <c r="FY128" s="163"/>
      <c r="FZ128" s="163"/>
      <c r="GA128" s="163"/>
      <c r="GB128" s="163"/>
      <c r="GC128" s="163"/>
      <c r="GD128" s="163"/>
      <c r="GE128" s="163"/>
      <c r="GF128" s="163"/>
      <c r="GG128" s="163"/>
      <c r="GH128" s="163"/>
      <c r="GI128" s="163"/>
      <c r="GJ128" s="163"/>
      <c r="GK128" s="163"/>
      <c r="GL128" s="163"/>
      <c r="GM128" s="163"/>
      <c r="GN128" s="163"/>
      <c r="GO128" s="163"/>
      <c r="GP128" s="163"/>
      <c r="GQ128" s="163"/>
      <c r="GR128" s="163"/>
      <c r="GS128" s="163"/>
      <c r="GT128" s="163"/>
      <c r="GU128" s="163"/>
      <c r="GV128" s="163"/>
      <c r="GW128" s="163"/>
      <c r="GX128" s="163"/>
      <c r="GY128" s="163"/>
      <c r="GZ128" s="163"/>
      <c r="HA128" s="163"/>
      <c r="HB128" s="163"/>
      <c r="HC128" s="163"/>
      <c r="HD128" s="163"/>
      <c r="HE128" s="163"/>
      <c r="HF128" s="163"/>
      <c r="HG128" s="163"/>
      <c r="HH128" s="163"/>
      <c r="HI128" s="163"/>
      <c r="HJ128" s="163"/>
      <c r="HK128" s="163"/>
      <c r="HL128" s="163"/>
      <c r="HM128" s="163"/>
      <c r="HN128" s="163"/>
      <c r="HO128" s="163"/>
      <c r="HP128" s="163"/>
      <c r="HQ128" s="163"/>
      <c r="HR128" s="163"/>
      <c r="HS128" s="163"/>
      <c r="HT128" s="163"/>
      <c r="HU128" s="163"/>
      <c r="HV128" s="163"/>
      <c r="HW128" s="163"/>
      <c r="HX128" s="163"/>
      <c r="HY128" s="163"/>
      <c r="HZ128" s="163"/>
      <c r="IA128" s="163"/>
      <c r="IB128" s="163"/>
      <c r="IC128" s="163"/>
      <c r="ID128" s="163"/>
      <c r="IE128" s="163"/>
    </row>
    <row r="129" spans="1:239" s="164" customFormat="1" ht="13.5" customHeight="1">
      <c r="A129" s="159"/>
      <c r="B129" s="160"/>
      <c r="C129" s="83"/>
      <c r="D129" s="161" t="s">
        <v>95</v>
      </c>
      <c r="E129" s="83"/>
      <c r="F129" s="31">
        <f>0.345*(23)</f>
        <v>7.9349999999999996</v>
      </c>
      <c r="G129" s="88"/>
      <c r="H129" s="88"/>
      <c r="I129" s="33"/>
      <c r="J129" s="162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  <c r="BI129" s="163"/>
      <c r="BJ129" s="163"/>
      <c r="BK129" s="163"/>
      <c r="BL129" s="163"/>
      <c r="BM129" s="163"/>
      <c r="BN129" s="163"/>
      <c r="BO129" s="163"/>
      <c r="BP129" s="163"/>
      <c r="BQ129" s="163"/>
      <c r="BR129" s="163"/>
      <c r="BS129" s="163"/>
      <c r="BT129" s="163"/>
      <c r="BU129" s="163"/>
      <c r="BV129" s="163"/>
      <c r="BW129" s="163"/>
      <c r="BX129" s="163"/>
      <c r="BY129" s="163"/>
      <c r="BZ129" s="163"/>
      <c r="CA129" s="163"/>
      <c r="CB129" s="163"/>
      <c r="CC129" s="163"/>
      <c r="CD129" s="163"/>
      <c r="CE129" s="163"/>
      <c r="CF129" s="163"/>
      <c r="CG129" s="163"/>
      <c r="CH129" s="163"/>
      <c r="CI129" s="163"/>
      <c r="CJ129" s="163"/>
      <c r="CK129" s="163"/>
      <c r="CL129" s="163"/>
      <c r="CM129" s="163"/>
      <c r="CN129" s="163"/>
      <c r="CO129" s="163"/>
      <c r="CP129" s="163"/>
      <c r="CQ129" s="163"/>
      <c r="CR129" s="163"/>
      <c r="CS129" s="163"/>
      <c r="CT129" s="163"/>
      <c r="CU129" s="163"/>
      <c r="CV129" s="163"/>
      <c r="CW129" s="163"/>
      <c r="CX129" s="163"/>
      <c r="CY129" s="163"/>
      <c r="CZ129" s="163"/>
      <c r="DA129" s="163"/>
      <c r="DB129" s="163"/>
      <c r="DC129" s="163"/>
      <c r="DD129" s="163"/>
      <c r="DE129" s="163"/>
      <c r="DF129" s="163"/>
      <c r="DG129" s="163"/>
      <c r="DH129" s="163"/>
      <c r="DI129" s="163"/>
      <c r="DJ129" s="163"/>
      <c r="DK129" s="163"/>
      <c r="DL129" s="163"/>
      <c r="DM129" s="163"/>
      <c r="DN129" s="163"/>
      <c r="DO129" s="163"/>
      <c r="DP129" s="163"/>
      <c r="DQ129" s="163"/>
      <c r="DR129" s="163"/>
      <c r="DS129" s="163"/>
      <c r="DT129" s="163"/>
      <c r="DU129" s="163"/>
      <c r="DV129" s="163"/>
      <c r="DW129" s="163"/>
      <c r="DX129" s="163"/>
      <c r="DY129" s="163"/>
      <c r="DZ129" s="163"/>
      <c r="EA129" s="163"/>
      <c r="EB129" s="163"/>
      <c r="EC129" s="163"/>
      <c r="ED129" s="163"/>
      <c r="EE129" s="163"/>
      <c r="EF129" s="163"/>
      <c r="EG129" s="163"/>
      <c r="EH129" s="163"/>
      <c r="EI129" s="163"/>
      <c r="EJ129" s="163"/>
      <c r="EK129" s="163"/>
      <c r="EL129" s="163"/>
      <c r="EM129" s="163"/>
      <c r="EN129" s="163"/>
      <c r="EO129" s="163"/>
      <c r="EP129" s="163"/>
      <c r="EQ129" s="163"/>
      <c r="ER129" s="163"/>
      <c r="ES129" s="163"/>
      <c r="ET129" s="163"/>
      <c r="EU129" s="163"/>
      <c r="EV129" s="163"/>
      <c r="EW129" s="163"/>
      <c r="EX129" s="163"/>
      <c r="EY129" s="163"/>
      <c r="EZ129" s="163"/>
      <c r="FA129" s="163"/>
      <c r="FB129" s="163"/>
      <c r="FC129" s="163"/>
      <c r="FD129" s="163"/>
      <c r="FE129" s="163"/>
      <c r="FF129" s="163"/>
      <c r="FG129" s="163"/>
      <c r="FH129" s="163"/>
      <c r="FI129" s="163"/>
      <c r="FJ129" s="163"/>
      <c r="FK129" s="163"/>
      <c r="FL129" s="163"/>
      <c r="FM129" s="163"/>
      <c r="FN129" s="163"/>
      <c r="FO129" s="163"/>
      <c r="FP129" s="163"/>
      <c r="FQ129" s="163"/>
      <c r="FR129" s="163"/>
      <c r="FS129" s="163"/>
      <c r="FT129" s="163"/>
      <c r="FU129" s="163"/>
      <c r="FV129" s="163"/>
      <c r="FW129" s="163"/>
      <c r="FX129" s="163"/>
      <c r="FY129" s="163"/>
      <c r="FZ129" s="163"/>
      <c r="GA129" s="163"/>
      <c r="GB129" s="163"/>
      <c r="GC129" s="163"/>
      <c r="GD129" s="163"/>
      <c r="GE129" s="163"/>
      <c r="GF129" s="163"/>
      <c r="GG129" s="163"/>
      <c r="GH129" s="163"/>
      <c r="GI129" s="163"/>
      <c r="GJ129" s="163"/>
      <c r="GK129" s="163"/>
      <c r="GL129" s="163"/>
      <c r="GM129" s="163"/>
      <c r="GN129" s="163"/>
      <c r="GO129" s="163"/>
      <c r="GP129" s="163"/>
      <c r="GQ129" s="163"/>
      <c r="GR129" s="163"/>
      <c r="GS129" s="163"/>
      <c r="GT129" s="163"/>
      <c r="GU129" s="163"/>
      <c r="GV129" s="163"/>
      <c r="GW129" s="163"/>
      <c r="GX129" s="163"/>
      <c r="GY129" s="163"/>
      <c r="GZ129" s="163"/>
      <c r="HA129" s="163"/>
      <c r="HB129" s="163"/>
      <c r="HC129" s="163"/>
      <c r="HD129" s="163"/>
      <c r="HE129" s="163"/>
      <c r="HF129" s="163"/>
      <c r="HG129" s="163"/>
      <c r="HH129" s="163"/>
      <c r="HI129" s="163"/>
      <c r="HJ129" s="163"/>
      <c r="HK129" s="163"/>
      <c r="HL129" s="163"/>
      <c r="HM129" s="163"/>
      <c r="HN129" s="163"/>
      <c r="HO129" s="163"/>
      <c r="HP129" s="163"/>
      <c r="HQ129" s="163"/>
      <c r="HR129" s="163"/>
      <c r="HS129" s="163"/>
      <c r="HT129" s="163"/>
      <c r="HU129" s="163"/>
      <c r="HV129" s="163"/>
      <c r="HW129" s="163"/>
      <c r="HX129" s="163"/>
      <c r="HY129" s="163"/>
      <c r="HZ129" s="163"/>
      <c r="IA129" s="163"/>
      <c r="IB129" s="163"/>
      <c r="IC129" s="163"/>
      <c r="ID129" s="163"/>
      <c r="IE129" s="163"/>
    </row>
    <row r="130" spans="1:239" s="164" customFormat="1" ht="27" customHeight="1">
      <c r="A130" s="159"/>
      <c r="B130" s="160"/>
      <c r="C130" s="83"/>
      <c r="D130" s="161" t="s">
        <v>96</v>
      </c>
      <c r="E130" s="83"/>
      <c r="F130" s="31">
        <f>0.255*(25+27+18+18+17+18+10+16+10+28)</f>
        <v>47.685000000000002</v>
      </c>
      <c r="G130" s="88"/>
      <c r="H130" s="88"/>
      <c r="I130" s="33"/>
      <c r="J130" s="162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  <c r="BI130" s="163"/>
      <c r="BJ130" s="163"/>
      <c r="BK130" s="163"/>
      <c r="BL130" s="163"/>
      <c r="BM130" s="163"/>
      <c r="BN130" s="163"/>
      <c r="BO130" s="163"/>
      <c r="BP130" s="163"/>
      <c r="BQ130" s="163"/>
      <c r="BR130" s="163"/>
      <c r="BS130" s="163"/>
      <c r="BT130" s="163"/>
      <c r="BU130" s="163"/>
      <c r="BV130" s="163"/>
      <c r="BW130" s="163"/>
      <c r="BX130" s="163"/>
      <c r="BY130" s="163"/>
      <c r="BZ130" s="163"/>
      <c r="CA130" s="163"/>
      <c r="CB130" s="163"/>
      <c r="CC130" s="163"/>
      <c r="CD130" s="163"/>
      <c r="CE130" s="163"/>
      <c r="CF130" s="163"/>
      <c r="CG130" s="163"/>
      <c r="CH130" s="163"/>
      <c r="CI130" s="163"/>
      <c r="CJ130" s="163"/>
      <c r="CK130" s="163"/>
      <c r="CL130" s="163"/>
      <c r="CM130" s="163"/>
      <c r="CN130" s="163"/>
      <c r="CO130" s="163"/>
      <c r="CP130" s="163"/>
      <c r="CQ130" s="163"/>
      <c r="CR130" s="163"/>
      <c r="CS130" s="163"/>
      <c r="CT130" s="163"/>
      <c r="CU130" s="163"/>
      <c r="CV130" s="163"/>
      <c r="CW130" s="163"/>
      <c r="CX130" s="163"/>
      <c r="CY130" s="163"/>
      <c r="CZ130" s="163"/>
      <c r="DA130" s="163"/>
      <c r="DB130" s="163"/>
      <c r="DC130" s="163"/>
      <c r="DD130" s="163"/>
      <c r="DE130" s="163"/>
      <c r="DF130" s="163"/>
      <c r="DG130" s="163"/>
      <c r="DH130" s="163"/>
      <c r="DI130" s="163"/>
      <c r="DJ130" s="163"/>
      <c r="DK130" s="163"/>
      <c r="DL130" s="163"/>
      <c r="DM130" s="163"/>
      <c r="DN130" s="163"/>
      <c r="DO130" s="163"/>
      <c r="DP130" s="163"/>
      <c r="DQ130" s="163"/>
      <c r="DR130" s="163"/>
      <c r="DS130" s="163"/>
      <c r="DT130" s="163"/>
      <c r="DU130" s="163"/>
      <c r="DV130" s="163"/>
      <c r="DW130" s="163"/>
      <c r="DX130" s="163"/>
      <c r="DY130" s="163"/>
      <c r="DZ130" s="163"/>
      <c r="EA130" s="163"/>
      <c r="EB130" s="163"/>
      <c r="EC130" s="163"/>
      <c r="ED130" s="163"/>
      <c r="EE130" s="163"/>
      <c r="EF130" s="163"/>
      <c r="EG130" s="163"/>
      <c r="EH130" s="163"/>
      <c r="EI130" s="163"/>
      <c r="EJ130" s="163"/>
      <c r="EK130" s="163"/>
      <c r="EL130" s="163"/>
      <c r="EM130" s="163"/>
      <c r="EN130" s="163"/>
      <c r="EO130" s="163"/>
      <c r="EP130" s="163"/>
      <c r="EQ130" s="163"/>
      <c r="ER130" s="163"/>
      <c r="ES130" s="163"/>
      <c r="ET130" s="163"/>
      <c r="EU130" s="163"/>
      <c r="EV130" s="163"/>
      <c r="EW130" s="163"/>
      <c r="EX130" s="163"/>
      <c r="EY130" s="163"/>
      <c r="EZ130" s="163"/>
      <c r="FA130" s="163"/>
      <c r="FB130" s="163"/>
      <c r="FC130" s="163"/>
      <c r="FD130" s="163"/>
      <c r="FE130" s="163"/>
      <c r="FF130" s="163"/>
      <c r="FG130" s="163"/>
      <c r="FH130" s="163"/>
      <c r="FI130" s="163"/>
      <c r="FJ130" s="163"/>
      <c r="FK130" s="163"/>
      <c r="FL130" s="163"/>
      <c r="FM130" s="163"/>
      <c r="FN130" s="163"/>
      <c r="FO130" s="163"/>
      <c r="FP130" s="163"/>
      <c r="FQ130" s="163"/>
      <c r="FR130" s="163"/>
      <c r="FS130" s="163"/>
      <c r="FT130" s="163"/>
      <c r="FU130" s="163"/>
      <c r="FV130" s="163"/>
      <c r="FW130" s="163"/>
      <c r="FX130" s="163"/>
      <c r="FY130" s="163"/>
      <c r="FZ130" s="163"/>
      <c r="GA130" s="163"/>
      <c r="GB130" s="163"/>
      <c r="GC130" s="163"/>
      <c r="GD130" s="163"/>
      <c r="GE130" s="163"/>
      <c r="GF130" s="163"/>
      <c r="GG130" s="163"/>
      <c r="GH130" s="163"/>
      <c r="GI130" s="163"/>
      <c r="GJ130" s="163"/>
      <c r="GK130" s="163"/>
      <c r="GL130" s="163"/>
      <c r="GM130" s="163"/>
      <c r="GN130" s="163"/>
      <c r="GO130" s="163"/>
      <c r="GP130" s="163"/>
      <c r="GQ130" s="163"/>
      <c r="GR130" s="163"/>
      <c r="GS130" s="163"/>
      <c r="GT130" s="163"/>
      <c r="GU130" s="163"/>
      <c r="GV130" s="163"/>
      <c r="GW130" s="163"/>
      <c r="GX130" s="163"/>
      <c r="GY130" s="163"/>
      <c r="GZ130" s="163"/>
      <c r="HA130" s="163"/>
      <c r="HB130" s="163"/>
      <c r="HC130" s="163"/>
      <c r="HD130" s="163"/>
      <c r="HE130" s="163"/>
      <c r="HF130" s="163"/>
      <c r="HG130" s="163"/>
      <c r="HH130" s="163"/>
      <c r="HI130" s="163"/>
      <c r="HJ130" s="163"/>
      <c r="HK130" s="163"/>
      <c r="HL130" s="163"/>
      <c r="HM130" s="163"/>
      <c r="HN130" s="163"/>
      <c r="HO130" s="163"/>
      <c r="HP130" s="163"/>
      <c r="HQ130" s="163"/>
      <c r="HR130" s="163"/>
      <c r="HS130" s="163"/>
      <c r="HT130" s="163"/>
      <c r="HU130" s="163"/>
      <c r="HV130" s="163"/>
      <c r="HW130" s="163"/>
      <c r="HX130" s="163"/>
      <c r="HY130" s="163"/>
      <c r="HZ130" s="163"/>
      <c r="IA130" s="163"/>
      <c r="IB130" s="163"/>
      <c r="IC130" s="163"/>
      <c r="ID130" s="163"/>
      <c r="IE130" s="163"/>
    </row>
    <row r="131" spans="1:239" s="164" customFormat="1" ht="13.5" customHeight="1">
      <c r="A131" s="24">
        <v>34</v>
      </c>
      <c r="B131" s="28" t="s">
        <v>136</v>
      </c>
      <c r="C131" s="25">
        <v>783606811</v>
      </c>
      <c r="D131" s="25" t="s">
        <v>146</v>
      </c>
      <c r="E131" s="25" t="s">
        <v>92</v>
      </c>
      <c r="F131" s="34">
        <f>SUM(F133:F134)</f>
        <v>55.620000000000005</v>
      </c>
      <c r="G131" s="26"/>
      <c r="H131" s="26">
        <f>F131*G131</f>
        <v>0</v>
      </c>
      <c r="I131" s="154" t="s">
        <v>93</v>
      </c>
      <c r="J131" s="190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  <c r="BI131" s="163"/>
      <c r="BJ131" s="163"/>
      <c r="BK131" s="163"/>
      <c r="BL131" s="163"/>
      <c r="BM131" s="163"/>
      <c r="BN131" s="163"/>
      <c r="BO131" s="163"/>
      <c r="BP131" s="163"/>
      <c r="BQ131" s="163"/>
      <c r="BR131" s="163"/>
      <c r="BS131" s="163"/>
      <c r="BT131" s="163"/>
      <c r="BU131" s="163"/>
      <c r="BV131" s="163"/>
      <c r="BW131" s="163"/>
      <c r="BX131" s="163"/>
      <c r="BY131" s="163"/>
      <c r="BZ131" s="163"/>
      <c r="CA131" s="163"/>
      <c r="CB131" s="163"/>
      <c r="CC131" s="163"/>
      <c r="CD131" s="163"/>
      <c r="CE131" s="163"/>
      <c r="CF131" s="163"/>
      <c r="CG131" s="163"/>
      <c r="CH131" s="163"/>
      <c r="CI131" s="163"/>
      <c r="CJ131" s="163"/>
      <c r="CK131" s="163"/>
      <c r="CL131" s="163"/>
      <c r="CM131" s="163"/>
      <c r="CN131" s="163"/>
      <c r="CO131" s="163"/>
      <c r="CP131" s="163"/>
      <c r="CQ131" s="163"/>
      <c r="CR131" s="163"/>
      <c r="CS131" s="163"/>
      <c r="CT131" s="163"/>
      <c r="CU131" s="163"/>
      <c r="CV131" s="163"/>
      <c r="CW131" s="163"/>
      <c r="CX131" s="163"/>
      <c r="CY131" s="163"/>
      <c r="CZ131" s="163"/>
      <c r="DA131" s="163"/>
      <c r="DB131" s="163"/>
      <c r="DC131" s="163"/>
      <c r="DD131" s="163"/>
      <c r="DE131" s="163"/>
      <c r="DF131" s="163"/>
      <c r="DG131" s="163"/>
      <c r="DH131" s="163"/>
      <c r="DI131" s="163"/>
      <c r="DJ131" s="163"/>
      <c r="DK131" s="163"/>
      <c r="DL131" s="163"/>
      <c r="DM131" s="163"/>
      <c r="DN131" s="163"/>
      <c r="DO131" s="163"/>
      <c r="DP131" s="163"/>
      <c r="DQ131" s="163"/>
      <c r="DR131" s="163"/>
      <c r="DS131" s="163"/>
      <c r="DT131" s="163"/>
      <c r="DU131" s="163"/>
      <c r="DV131" s="163"/>
      <c r="DW131" s="163"/>
      <c r="DX131" s="163"/>
      <c r="DY131" s="163"/>
      <c r="DZ131" s="163"/>
      <c r="EA131" s="163"/>
      <c r="EB131" s="163"/>
      <c r="EC131" s="163"/>
      <c r="ED131" s="163"/>
      <c r="EE131" s="163"/>
      <c r="EF131" s="163"/>
      <c r="EG131" s="163"/>
      <c r="EH131" s="163"/>
      <c r="EI131" s="163"/>
      <c r="EJ131" s="163"/>
      <c r="EK131" s="163"/>
      <c r="EL131" s="163"/>
      <c r="EM131" s="163"/>
      <c r="EN131" s="163"/>
      <c r="EO131" s="163"/>
      <c r="EP131" s="163"/>
      <c r="EQ131" s="163"/>
      <c r="ER131" s="163"/>
      <c r="ES131" s="163"/>
      <c r="ET131" s="163"/>
      <c r="EU131" s="163"/>
      <c r="EV131" s="163"/>
      <c r="EW131" s="163"/>
      <c r="EX131" s="163"/>
      <c r="EY131" s="163"/>
      <c r="EZ131" s="163"/>
      <c r="FA131" s="163"/>
      <c r="FB131" s="163"/>
      <c r="FC131" s="163"/>
      <c r="FD131" s="163"/>
      <c r="FE131" s="163"/>
      <c r="FF131" s="163"/>
      <c r="FG131" s="163"/>
      <c r="FH131" s="163"/>
      <c r="FI131" s="163"/>
      <c r="FJ131" s="163"/>
      <c r="FK131" s="163"/>
      <c r="FL131" s="163"/>
      <c r="FM131" s="163"/>
      <c r="FN131" s="163"/>
      <c r="FO131" s="163"/>
      <c r="FP131" s="163"/>
      <c r="FQ131" s="163"/>
      <c r="FR131" s="163"/>
      <c r="FS131" s="163"/>
      <c r="FT131" s="163"/>
      <c r="FU131" s="163"/>
      <c r="FV131" s="163"/>
      <c r="FW131" s="163"/>
      <c r="FX131" s="163"/>
      <c r="FY131" s="163"/>
      <c r="FZ131" s="163"/>
      <c r="GA131" s="163"/>
      <c r="GB131" s="163"/>
      <c r="GC131" s="163"/>
      <c r="GD131" s="163"/>
      <c r="GE131" s="163"/>
      <c r="GF131" s="163"/>
      <c r="GG131" s="163"/>
      <c r="GH131" s="163"/>
      <c r="GI131" s="163"/>
      <c r="GJ131" s="163"/>
      <c r="GK131" s="163"/>
      <c r="GL131" s="163"/>
      <c r="GM131" s="163"/>
      <c r="GN131" s="163"/>
      <c r="GO131" s="163"/>
      <c r="GP131" s="163"/>
      <c r="GQ131" s="163"/>
      <c r="GR131" s="163"/>
      <c r="GS131" s="163"/>
      <c r="GT131" s="163"/>
      <c r="GU131" s="163"/>
      <c r="GV131" s="163"/>
      <c r="GW131" s="163"/>
      <c r="GX131" s="163"/>
      <c r="GY131" s="163"/>
      <c r="GZ131" s="163"/>
      <c r="HA131" s="163"/>
      <c r="HB131" s="163"/>
      <c r="HC131" s="163"/>
      <c r="HD131" s="163"/>
      <c r="HE131" s="163"/>
      <c r="HF131" s="163"/>
      <c r="HG131" s="163"/>
      <c r="HH131" s="163"/>
      <c r="HI131" s="163"/>
      <c r="HJ131" s="163"/>
      <c r="HK131" s="163"/>
      <c r="HL131" s="163"/>
      <c r="HM131" s="163"/>
      <c r="HN131" s="163"/>
      <c r="HO131" s="163"/>
      <c r="HP131" s="163"/>
      <c r="HQ131" s="163"/>
      <c r="HR131" s="163"/>
      <c r="HS131" s="163"/>
      <c r="HT131" s="163"/>
      <c r="HU131" s="163"/>
      <c r="HV131" s="163"/>
      <c r="HW131" s="163"/>
      <c r="HX131" s="163"/>
      <c r="HY131" s="163"/>
      <c r="HZ131" s="163"/>
      <c r="IA131" s="163"/>
      <c r="IB131" s="163"/>
      <c r="IC131" s="163"/>
      <c r="ID131" s="163"/>
      <c r="IE131" s="163"/>
    </row>
    <row r="132" spans="1:239" s="164" customFormat="1" ht="13.5" customHeight="1">
      <c r="A132" s="159"/>
      <c r="B132" s="160"/>
      <c r="C132" s="83"/>
      <c r="D132" s="161" t="s">
        <v>147</v>
      </c>
      <c r="E132" s="83"/>
      <c r="F132" s="31"/>
      <c r="G132" s="88"/>
      <c r="H132" s="88"/>
      <c r="I132" s="33"/>
      <c r="J132" s="162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  <c r="BI132" s="163"/>
      <c r="BJ132" s="163"/>
      <c r="BK132" s="163"/>
      <c r="BL132" s="163"/>
      <c r="BM132" s="163"/>
      <c r="BN132" s="163"/>
      <c r="BO132" s="163"/>
      <c r="BP132" s="163"/>
      <c r="BQ132" s="163"/>
      <c r="BR132" s="163"/>
      <c r="BS132" s="163"/>
      <c r="BT132" s="163"/>
      <c r="BU132" s="163"/>
      <c r="BV132" s="163"/>
      <c r="BW132" s="163"/>
      <c r="BX132" s="163"/>
      <c r="BY132" s="163"/>
      <c r="BZ132" s="163"/>
      <c r="CA132" s="163"/>
      <c r="CB132" s="163"/>
      <c r="CC132" s="163"/>
      <c r="CD132" s="163"/>
      <c r="CE132" s="163"/>
      <c r="CF132" s="163"/>
      <c r="CG132" s="163"/>
      <c r="CH132" s="163"/>
      <c r="CI132" s="163"/>
      <c r="CJ132" s="163"/>
      <c r="CK132" s="163"/>
      <c r="CL132" s="163"/>
      <c r="CM132" s="163"/>
      <c r="CN132" s="163"/>
      <c r="CO132" s="163"/>
      <c r="CP132" s="163"/>
      <c r="CQ132" s="163"/>
      <c r="CR132" s="163"/>
      <c r="CS132" s="163"/>
      <c r="CT132" s="163"/>
      <c r="CU132" s="163"/>
      <c r="CV132" s="163"/>
      <c r="CW132" s="163"/>
      <c r="CX132" s="163"/>
      <c r="CY132" s="163"/>
      <c r="CZ132" s="163"/>
      <c r="DA132" s="163"/>
      <c r="DB132" s="163"/>
      <c r="DC132" s="163"/>
      <c r="DD132" s="163"/>
      <c r="DE132" s="163"/>
      <c r="DF132" s="163"/>
      <c r="DG132" s="163"/>
      <c r="DH132" s="163"/>
      <c r="DI132" s="163"/>
      <c r="DJ132" s="163"/>
      <c r="DK132" s="163"/>
      <c r="DL132" s="163"/>
      <c r="DM132" s="163"/>
      <c r="DN132" s="163"/>
      <c r="DO132" s="163"/>
      <c r="DP132" s="163"/>
      <c r="DQ132" s="163"/>
      <c r="DR132" s="163"/>
      <c r="DS132" s="163"/>
      <c r="DT132" s="163"/>
      <c r="DU132" s="163"/>
      <c r="DV132" s="163"/>
      <c r="DW132" s="163"/>
      <c r="DX132" s="163"/>
      <c r="DY132" s="163"/>
      <c r="DZ132" s="163"/>
      <c r="EA132" s="163"/>
      <c r="EB132" s="163"/>
      <c r="EC132" s="163"/>
      <c r="ED132" s="163"/>
      <c r="EE132" s="163"/>
      <c r="EF132" s="163"/>
      <c r="EG132" s="163"/>
      <c r="EH132" s="163"/>
      <c r="EI132" s="163"/>
      <c r="EJ132" s="163"/>
      <c r="EK132" s="163"/>
      <c r="EL132" s="163"/>
      <c r="EM132" s="163"/>
      <c r="EN132" s="163"/>
      <c r="EO132" s="163"/>
      <c r="EP132" s="163"/>
      <c r="EQ132" s="163"/>
      <c r="ER132" s="163"/>
      <c r="ES132" s="163"/>
      <c r="ET132" s="163"/>
      <c r="EU132" s="163"/>
      <c r="EV132" s="163"/>
      <c r="EW132" s="163"/>
      <c r="EX132" s="163"/>
      <c r="EY132" s="163"/>
      <c r="EZ132" s="163"/>
      <c r="FA132" s="163"/>
      <c r="FB132" s="163"/>
      <c r="FC132" s="163"/>
      <c r="FD132" s="163"/>
      <c r="FE132" s="163"/>
      <c r="FF132" s="163"/>
      <c r="FG132" s="163"/>
      <c r="FH132" s="163"/>
      <c r="FI132" s="163"/>
      <c r="FJ132" s="163"/>
      <c r="FK132" s="163"/>
      <c r="FL132" s="163"/>
      <c r="FM132" s="163"/>
      <c r="FN132" s="163"/>
      <c r="FO132" s="163"/>
      <c r="FP132" s="163"/>
      <c r="FQ132" s="163"/>
      <c r="FR132" s="163"/>
      <c r="FS132" s="163"/>
      <c r="FT132" s="163"/>
      <c r="FU132" s="163"/>
      <c r="FV132" s="163"/>
      <c r="FW132" s="163"/>
      <c r="FX132" s="163"/>
      <c r="FY132" s="163"/>
      <c r="FZ132" s="163"/>
      <c r="GA132" s="163"/>
      <c r="GB132" s="163"/>
      <c r="GC132" s="163"/>
      <c r="GD132" s="163"/>
      <c r="GE132" s="163"/>
      <c r="GF132" s="163"/>
      <c r="GG132" s="163"/>
      <c r="GH132" s="163"/>
      <c r="GI132" s="163"/>
      <c r="GJ132" s="163"/>
      <c r="GK132" s="163"/>
      <c r="GL132" s="163"/>
      <c r="GM132" s="163"/>
      <c r="GN132" s="163"/>
      <c r="GO132" s="163"/>
      <c r="GP132" s="163"/>
      <c r="GQ132" s="163"/>
      <c r="GR132" s="163"/>
      <c r="GS132" s="163"/>
      <c r="GT132" s="163"/>
      <c r="GU132" s="163"/>
      <c r="GV132" s="163"/>
      <c r="GW132" s="163"/>
      <c r="GX132" s="163"/>
      <c r="GY132" s="163"/>
      <c r="GZ132" s="163"/>
      <c r="HA132" s="163"/>
      <c r="HB132" s="163"/>
      <c r="HC132" s="163"/>
      <c r="HD132" s="163"/>
      <c r="HE132" s="163"/>
      <c r="HF132" s="163"/>
      <c r="HG132" s="163"/>
      <c r="HH132" s="163"/>
      <c r="HI132" s="163"/>
      <c r="HJ132" s="163"/>
      <c r="HK132" s="163"/>
      <c r="HL132" s="163"/>
      <c r="HM132" s="163"/>
      <c r="HN132" s="163"/>
      <c r="HO132" s="163"/>
      <c r="HP132" s="163"/>
      <c r="HQ132" s="163"/>
      <c r="HR132" s="163"/>
      <c r="HS132" s="163"/>
      <c r="HT132" s="163"/>
      <c r="HU132" s="163"/>
      <c r="HV132" s="163"/>
      <c r="HW132" s="163"/>
      <c r="HX132" s="163"/>
      <c r="HY132" s="163"/>
      <c r="HZ132" s="163"/>
      <c r="IA132" s="163"/>
      <c r="IB132" s="163"/>
      <c r="IC132" s="163"/>
      <c r="ID132" s="163"/>
      <c r="IE132" s="163"/>
    </row>
    <row r="133" spans="1:239" s="164" customFormat="1" ht="13.5" customHeight="1">
      <c r="A133" s="159"/>
      <c r="B133" s="160"/>
      <c r="C133" s="83"/>
      <c r="D133" s="161" t="s">
        <v>95</v>
      </c>
      <c r="E133" s="83"/>
      <c r="F133" s="31">
        <f>0.345*(23)</f>
        <v>7.9349999999999996</v>
      </c>
      <c r="G133" s="88"/>
      <c r="H133" s="88"/>
      <c r="I133" s="33"/>
      <c r="J133" s="162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  <c r="BI133" s="163"/>
      <c r="BJ133" s="163"/>
      <c r="BK133" s="163"/>
      <c r="BL133" s="163"/>
      <c r="BM133" s="163"/>
      <c r="BN133" s="163"/>
      <c r="BO133" s="163"/>
      <c r="BP133" s="163"/>
      <c r="BQ133" s="163"/>
      <c r="BR133" s="163"/>
      <c r="BS133" s="163"/>
      <c r="BT133" s="163"/>
      <c r="BU133" s="163"/>
      <c r="BV133" s="163"/>
      <c r="BW133" s="163"/>
      <c r="BX133" s="163"/>
      <c r="BY133" s="163"/>
      <c r="BZ133" s="163"/>
      <c r="CA133" s="163"/>
      <c r="CB133" s="163"/>
      <c r="CC133" s="163"/>
      <c r="CD133" s="163"/>
      <c r="CE133" s="163"/>
      <c r="CF133" s="163"/>
      <c r="CG133" s="163"/>
      <c r="CH133" s="163"/>
      <c r="CI133" s="163"/>
      <c r="CJ133" s="163"/>
      <c r="CK133" s="163"/>
      <c r="CL133" s="163"/>
      <c r="CM133" s="163"/>
      <c r="CN133" s="163"/>
      <c r="CO133" s="163"/>
      <c r="CP133" s="163"/>
      <c r="CQ133" s="163"/>
      <c r="CR133" s="163"/>
      <c r="CS133" s="163"/>
      <c r="CT133" s="163"/>
      <c r="CU133" s="163"/>
      <c r="CV133" s="163"/>
      <c r="CW133" s="163"/>
      <c r="CX133" s="163"/>
      <c r="CY133" s="163"/>
      <c r="CZ133" s="163"/>
      <c r="DA133" s="163"/>
      <c r="DB133" s="163"/>
      <c r="DC133" s="163"/>
      <c r="DD133" s="163"/>
      <c r="DE133" s="163"/>
      <c r="DF133" s="163"/>
      <c r="DG133" s="163"/>
      <c r="DH133" s="163"/>
      <c r="DI133" s="163"/>
      <c r="DJ133" s="163"/>
      <c r="DK133" s="163"/>
      <c r="DL133" s="163"/>
      <c r="DM133" s="163"/>
      <c r="DN133" s="163"/>
      <c r="DO133" s="163"/>
      <c r="DP133" s="163"/>
      <c r="DQ133" s="163"/>
      <c r="DR133" s="163"/>
      <c r="DS133" s="163"/>
      <c r="DT133" s="163"/>
      <c r="DU133" s="163"/>
      <c r="DV133" s="163"/>
      <c r="DW133" s="163"/>
      <c r="DX133" s="163"/>
      <c r="DY133" s="163"/>
      <c r="DZ133" s="163"/>
      <c r="EA133" s="163"/>
      <c r="EB133" s="163"/>
      <c r="EC133" s="163"/>
      <c r="ED133" s="163"/>
      <c r="EE133" s="163"/>
      <c r="EF133" s="163"/>
      <c r="EG133" s="163"/>
      <c r="EH133" s="163"/>
      <c r="EI133" s="163"/>
      <c r="EJ133" s="163"/>
      <c r="EK133" s="163"/>
      <c r="EL133" s="163"/>
      <c r="EM133" s="163"/>
      <c r="EN133" s="163"/>
      <c r="EO133" s="163"/>
      <c r="EP133" s="163"/>
      <c r="EQ133" s="163"/>
      <c r="ER133" s="163"/>
      <c r="ES133" s="163"/>
      <c r="ET133" s="163"/>
      <c r="EU133" s="163"/>
      <c r="EV133" s="163"/>
      <c r="EW133" s="163"/>
      <c r="EX133" s="163"/>
      <c r="EY133" s="163"/>
      <c r="EZ133" s="163"/>
      <c r="FA133" s="163"/>
      <c r="FB133" s="163"/>
      <c r="FC133" s="163"/>
      <c r="FD133" s="163"/>
      <c r="FE133" s="163"/>
      <c r="FF133" s="163"/>
      <c r="FG133" s="163"/>
      <c r="FH133" s="163"/>
      <c r="FI133" s="163"/>
      <c r="FJ133" s="163"/>
      <c r="FK133" s="163"/>
      <c r="FL133" s="163"/>
      <c r="FM133" s="163"/>
      <c r="FN133" s="163"/>
      <c r="FO133" s="163"/>
      <c r="FP133" s="163"/>
      <c r="FQ133" s="163"/>
      <c r="FR133" s="163"/>
      <c r="FS133" s="163"/>
      <c r="FT133" s="163"/>
      <c r="FU133" s="163"/>
      <c r="FV133" s="163"/>
      <c r="FW133" s="163"/>
      <c r="FX133" s="163"/>
      <c r="FY133" s="163"/>
      <c r="FZ133" s="163"/>
      <c r="GA133" s="163"/>
      <c r="GB133" s="163"/>
      <c r="GC133" s="163"/>
      <c r="GD133" s="163"/>
      <c r="GE133" s="163"/>
      <c r="GF133" s="163"/>
      <c r="GG133" s="163"/>
      <c r="GH133" s="163"/>
      <c r="GI133" s="163"/>
      <c r="GJ133" s="163"/>
      <c r="GK133" s="163"/>
      <c r="GL133" s="163"/>
      <c r="GM133" s="163"/>
      <c r="GN133" s="163"/>
      <c r="GO133" s="163"/>
      <c r="GP133" s="163"/>
      <c r="GQ133" s="163"/>
      <c r="GR133" s="163"/>
      <c r="GS133" s="163"/>
      <c r="GT133" s="163"/>
      <c r="GU133" s="163"/>
      <c r="GV133" s="163"/>
      <c r="GW133" s="163"/>
      <c r="GX133" s="163"/>
      <c r="GY133" s="163"/>
      <c r="GZ133" s="163"/>
      <c r="HA133" s="163"/>
      <c r="HB133" s="163"/>
      <c r="HC133" s="163"/>
      <c r="HD133" s="163"/>
      <c r="HE133" s="163"/>
      <c r="HF133" s="163"/>
      <c r="HG133" s="163"/>
      <c r="HH133" s="163"/>
      <c r="HI133" s="163"/>
      <c r="HJ133" s="163"/>
      <c r="HK133" s="163"/>
      <c r="HL133" s="163"/>
      <c r="HM133" s="163"/>
      <c r="HN133" s="163"/>
      <c r="HO133" s="163"/>
      <c r="HP133" s="163"/>
      <c r="HQ133" s="163"/>
      <c r="HR133" s="163"/>
      <c r="HS133" s="163"/>
      <c r="HT133" s="163"/>
      <c r="HU133" s="163"/>
      <c r="HV133" s="163"/>
      <c r="HW133" s="163"/>
      <c r="HX133" s="163"/>
      <c r="HY133" s="163"/>
      <c r="HZ133" s="163"/>
      <c r="IA133" s="163"/>
      <c r="IB133" s="163"/>
      <c r="IC133" s="163"/>
      <c r="ID133" s="163"/>
      <c r="IE133" s="163"/>
    </row>
    <row r="134" spans="1:239" s="164" customFormat="1" ht="27" customHeight="1">
      <c r="A134" s="159"/>
      <c r="B134" s="160"/>
      <c r="C134" s="83"/>
      <c r="D134" s="161" t="s">
        <v>96</v>
      </c>
      <c r="E134" s="83"/>
      <c r="F134" s="31">
        <f>0.255*(25+27+18+18+17+18+10+16+10+28)</f>
        <v>47.685000000000002</v>
      </c>
      <c r="G134" s="88"/>
      <c r="H134" s="88"/>
      <c r="I134" s="33"/>
      <c r="J134" s="162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  <c r="BI134" s="163"/>
      <c r="BJ134" s="163"/>
      <c r="BK134" s="163"/>
      <c r="BL134" s="163"/>
      <c r="BM134" s="163"/>
      <c r="BN134" s="163"/>
      <c r="BO134" s="163"/>
      <c r="BP134" s="163"/>
      <c r="BQ134" s="163"/>
      <c r="BR134" s="163"/>
      <c r="BS134" s="163"/>
      <c r="BT134" s="163"/>
      <c r="BU134" s="163"/>
      <c r="BV134" s="163"/>
      <c r="BW134" s="163"/>
      <c r="BX134" s="163"/>
      <c r="BY134" s="163"/>
      <c r="BZ134" s="163"/>
      <c r="CA134" s="163"/>
      <c r="CB134" s="163"/>
      <c r="CC134" s="163"/>
      <c r="CD134" s="163"/>
      <c r="CE134" s="163"/>
      <c r="CF134" s="163"/>
      <c r="CG134" s="163"/>
      <c r="CH134" s="163"/>
      <c r="CI134" s="163"/>
      <c r="CJ134" s="163"/>
      <c r="CK134" s="163"/>
      <c r="CL134" s="163"/>
      <c r="CM134" s="163"/>
      <c r="CN134" s="163"/>
      <c r="CO134" s="163"/>
      <c r="CP134" s="163"/>
      <c r="CQ134" s="163"/>
      <c r="CR134" s="163"/>
      <c r="CS134" s="163"/>
      <c r="CT134" s="163"/>
      <c r="CU134" s="163"/>
      <c r="CV134" s="163"/>
      <c r="CW134" s="163"/>
      <c r="CX134" s="163"/>
      <c r="CY134" s="163"/>
      <c r="CZ134" s="163"/>
      <c r="DA134" s="163"/>
      <c r="DB134" s="163"/>
      <c r="DC134" s="163"/>
      <c r="DD134" s="163"/>
      <c r="DE134" s="163"/>
      <c r="DF134" s="163"/>
      <c r="DG134" s="163"/>
      <c r="DH134" s="163"/>
      <c r="DI134" s="163"/>
      <c r="DJ134" s="163"/>
      <c r="DK134" s="163"/>
      <c r="DL134" s="163"/>
      <c r="DM134" s="163"/>
      <c r="DN134" s="163"/>
      <c r="DO134" s="163"/>
      <c r="DP134" s="163"/>
      <c r="DQ134" s="163"/>
      <c r="DR134" s="163"/>
      <c r="DS134" s="163"/>
      <c r="DT134" s="163"/>
      <c r="DU134" s="163"/>
      <c r="DV134" s="163"/>
      <c r="DW134" s="163"/>
      <c r="DX134" s="163"/>
      <c r="DY134" s="163"/>
      <c r="DZ134" s="163"/>
      <c r="EA134" s="163"/>
      <c r="EB134" s="163"/>
      <c r="EC134" s="163"/>
      <c r="ED134" s="163"/>
      <c r="EE134" s="163"/>
      <c r="EF134" s="163"/>
      <c r="EG134" s="163"/>
      <c r="EH134" s="163"/>
      <c r="EI134" s="163"/>
      <c r="EJ134" s="163"/>
      <c r="EK134" s="163"/>
      <c r="EL134" s="163"/>
      <c r="EM134" s="163"/>
      <c r="EN134" s="163"/>
      <c r="EO134" s="163"/>
      <c r="EP134" s="163"/>
      <c r="EQ134" s="163"/>
      <c r="ER134" s="163"/>
      <c r="ES134" s="163"/>
      <c r="ET134" s="163"/>
      <c r="EU134" s="163"/>
      <c r="EV134" s="163"/>
      <c r="EW134" s="163"/>
      <c r="EX134" s="163"/>
      <c r="EY134" s="163"/>
      <c r="EZ134" s="163"/>
      <c r="FA134" s="163"/>
      <c r="FB134" s="163"/>
      <c r="FC134" s="163"/>
      <c r="FD134" s="163"/>
      <c r="FE134" s="163"/>
      <c r="FF134" s="163"/>
      <c r="FG134" s="163"/>
      <c r="FH134" s="163"/>
      <c r="FI134" s="163"/>
      <c r="FJ134" s="163"/>
      <c r="FK134" s="163"/>
      <c r="FL134" s="163"/>
      <c r="FM134" s="163"/>
      <c r="FN134" s="163"/>
      <c r="FO134" s="163"/>
      <c r="FP134" s="163"/>
      <c r="FQ134" s="163"/>
      <c r="FR134" s="163"/>
      <c r="FS134" s="163"/>
      <c r="FT134" s="163"/>
      <c r="FU134" s="163"/>
      <c r="FV134" s="163"/>
      <c r="FW134" s="163"/>
      <c r="FX134" s="163"/>
      <c r="FY134" s="163"/>
      <c r="FZ134" s="163"/>
      <c r="GA134" s="163"/>
      <c r="GB134" s="163"/>
      <c r="GC134" s="163"/>
      <c r="GD134" s="163"/>
      <c r="GE134" s="163"/>
      <c r="GF134" s="163"/>
      <c r="GG134" s="163"/>
      <c r="GH134" s="163"/>
      <c r="GI134" s="163"/>
      <c r="GJ134" s="163"/>
      <c r="GK134" s="163"/>
      <c r="GL134" s="163"/>
      <c r="GM134" s="163"/>
      <c r="GN134" s="163"/>
      <c r="GO134" s="163"/>
      <c r="GP134" s="163"/>
      <c r="GQ134" s="163"/>
      <c r="GR134" s="163"/>
      <c r="GS134" s="163"/>
      <c r="GT134" s="163"/>
      <c r="GU134" s="163"/>
      <c r="GV134" s="163"/>
      <c r="GW134" s="163"/>
      <c r="GX134" s="163"/>
      <c r="GY134" s="163"/>
      <c r="GZ134" s="163"/>
      <c r="HA134" s="163"/>
      <c r="HB134" s="163"/>
      <c r="HC134" s="163"/>
      <c r="HD134" s="163"/>
      <c r="HE134" s="163"/>
      <c r="HF134" s="163"/>
      <c r="HG134" s="163"/>
      <c r="HH134" s="163"/>
      <c r="HI134" s="163"/>
      <c r="HJ134" s="163"/>
      <c r="HK134" s="163"/>
      <c r="HL134" s="163"/>
      <c r="HM134" s="163"/>
      <c r="HN134" s="163"/>
      <c r="HO134" s="163"/>
      <c r="HP134" s="163"/>
      <c r="HQ134" s="163"/>
      <c r="HR134" s="163"/>
      <c r="HS134" s="163"/>
      <c r="HT134" s="163"/>
      <c r="HU134" s="163"/>
      <c r="HV134" s="163"/>
      <c r="HW134" s="163"/>
      <c r="HX134" s="163"/>
      <c r="HY134" s="163"/>
      <c r="HZ134" s="163"/>
      <c r="IA134" s="163"/>
      <c r="IB134" s="163"/>
      <c r="IC134" s="163"/>
      <c r="ID134" s="163"/>
      <c r="IE134" s="163"/>
    </row>
    <row r="135" spans="1:239" s="164" customFormat="1" ht="13.5" customHeight="1">
      <c r="A135" s="24">
        <v>35</v>
      </c>
      <c r="B135" s="28" t="s">
        <v>136</v>
      </c>
      <c r="C135" s="25">
        <v>783606861</v>
      </c>
      <c r="D135" s="25" t="s">
        <v>148</v>
      </c>
      <c r="E135" s="25" t="s">
        <v>25</v>
      </c>
      <c r="F135" s="34">
        <f>SUM(F137:F137)</f>
        <v>33.119999999999997</v>
      </c>
      <c r="G135" s="26"/>
      <c r="H135" s="26">
        <f>F135*G135</f>
        <v>0</v>
      </c>
      <c r="I135" s="154" t="s">
        <v>93</v>
      </c>
      <c r="J135" s="186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  <c r="BI135" s="163"/>
      <c r="BJ135" s="163"/>
      <c r="BK135" s="163"/>
      <c r="BL135" s="163"/>
      <c r="BM135" s="163"/>
      <c r="BN135" s="163"/>
      <c r="BO135" s="163"/>
      <c r="BP135" s="163"/>
      <c r="BQ135" s="163"/>
      <c r="BR135" s="163"/>
      <c r="BS135" s="163"/>
      <c r="BT135" s="163"/>
      <c r="BU135" s="163"/>
      <c r="BV135" s="163"/>
      <c r="BW135" s="163"/>
      <c r="BX135" s="163"/>
      <c r="BY135" s="163"/>
      <c r="BZ135" s="163"/>
      <c r="CA135" s="163"/>
      <c r="CB135" s="163"/>
      <c r="CC135" s="163"/>
      <c r="CD135" s="163"/>
      <c r="CE135" s="163"/>
      <c r="CF135" s="163"/>
      <c r="CG135" s="163"/>
      <c r="CH135" s="163"/>
      <c r="CI135" s="163"/>
      <c r="CJ135" s="163"/>
      <c r="CK135" s="163"/>
      <c r="CL135" s="163"/>
      <c r="CM135" s="163"/>
      <c r="CN135" s="163"/>
      <c r="CO135" s="163"/>
      <c r="CP135" s="163"/>
      <c r="CQ135" s="163"/>
      <c r="CR135" s="163"/>
      <c r="CS135" s="163"/>
      <c r="CT135" s="163"/>
      <c r="CU135" s="163"/>
      <c r="CV135" s="163"/>
      <c r="CW135" s="163"/>
      <c r="CX135" s="163"/>
      <c r="CY135" s="163"/>
      <c r="CZ135" s="163"/>
      <c r="DA135" s="163"/>
      <c r="DB135" s="163"/>
      <c r="DC135" s="163"/>
      <c r="DD135" s="163"/>
      <c r="DE135" s="163"/>
      <c r="DF135" s="163"/>
      <c r="DG135" s="163"/>
      <c r="DH135" s="163"/>
      <c r="DI135" s="163"/>
      <c r="DJ135" s="163"/>
      <c r="DK135" s="163"/>
      <c r="DL135" s="163"/>
      <c r="DM135" s="163"/>
      <c r="DN135" s="163"/>
      <c r="DO135" s="163"/>
      <c r="DP135" s="163"/>
      <c r="DQ135" s="163"/>
      <c r="DR135" s="163"/>
      <c r="DS135" s="163"/>
      <c r="DT135" s="163"/>
      <c r="DU135" s="163"/>
      <c r="DV135" s="163"/>
      <c r="DW135" s="163"/>
      <c r="DX135" s="163"/>
      <c r="DY135" s="163"/>
      <c r="DZ135" s="163"/>
      <c r="EA135" s="163"/>
      <c r="EB135" s="163"/>
      <c r="EC135" s="163"/>
      <c r="ED135" s="163"/>
      <c r="EE135" s="163"/>
      <c r="EF135" s="163"/>
      <c r="EG135" s="163"/>
      <c r="EH135" s="163"/>
      <c r="EI135" s="163"/>
      <c r="EJ135" s="163"/>
      <c r="EK135" s="163"/>
      <c r="EL135" s="163"/>
      <c r="EM135" s="163"/>
      <c r="EN135" s="163"/>
      <c r="EO135" s="163"/>
      <c r="EP135" s="163"/>
      <c r="EQ135" s="163"/>
      <c r="ER135" s="163"/>
      <c r="ES135" s="163"/>
      <c r="ET135" s="163"/>
      <c r="EU135" s="163"/>
      <c r="EV135" s="163"/>
      <c r="EW135" s="163"/>
      <c r="EX135" s="163"/>
      <c r="EY135" s="163"/>
      <c r="EZ135" s="163"/>
      <c r="FA135" s="163"/>
      <c r="FB135" s="163"/>
      <c r="FC135" s="163"/>
      <c r="FD135" s="163"/>
      <c r="FE135" s="163"/>
      <c r="FF135" s="163"/>
      <c r="FG135" s="163"/>
      <c r="FH135" s="163"/>
      <c r="FI135" s="163"/>
      <c r="FJ135" s="163"/>
      <c r="FK135" s="163"/>
      <c r="FL135" s="163"/>
      <c r="FM135" s="163"/>
      <c r="FN135" s="163"/>
      <c r="FO135" s="163"/>
      <c r="FP135" s="163"/>
      <c r="FQ135" s="163"/>
      <c r="FR135" s="163"/>
      <c r="FS135" s="163"/>
      <c r="FT135" s="163"/>
      <c r="FU135" s="163"/>
      <c r="FV135" s="163"/>
      <c r="FW135" s="163"/>
      <c r="FX135" s="163"/>
      <c r="FY135" s="163"/>
      <c r="FZ135" s="163"/>
      <c r="GA135" s="163"/>
      <c r="GB135" s="163"/>
      <c r="GC135" s="163"/>
      <c r="GD135" s="163"/>
      <c r="GE135" s="163"/>
      <c r="GF135" s="163"/>
      <c r="GG135" s="163"/>
      <c r="GH135" s="163"/>
      <c r="GI135" s="163"/>
      <c r="GJ135" s="163"/>
      <c r="GK135" s="163"/>
      <c r="GL135" s="163"/>
      <c r="GM135" s="163"/>
      <c r="GN135" s="163"/>
      <c r="GO135" s="163"/>
      <c r="GP135" s="163"/>
      <c r="GQ135" s="163"/>
      <c r="GR135" s="163"/>
      <c r="GS135" s="163"/>
      <c r="GT135" s="163"/>
      <c r="GU135" s="163"/>
      <c r="GV135" s="163"/>
      <c r="GW135" s="163"/>
      <c r="GX135" s="163"/>
      <c r="GY135" s="163"/>
      <c r="GZ135" s="163"/>
      <c r="HA135" s="163"/>
      <c r="HB135" s="163"/>
      <c r="HC135" s="163"/>
      <c r="HD135" s="163"/>
      <c r="HE135" s="163"/>
      <c r="HF135" s="163"/>
      <c r="HG135" s="163"/>
      <c r="HH135" s="163"/>
      <c r="HI135" s="163"/>
      <c r="HJ135" s="163"/>
      <c r="HK135" s="163"/>
      <c r="HL135" s="163"/>
      <c r="HM135" s="163"/>
      <c r="HN135" s="163"/>
      <c r="HO135" s="163"/>
      <c r="HP135" s="163"/>
      <c r="HQ135" s="163"/>
      <c r="HR135" s="163"/>
      <c r="HS135" s="163"/>
      <c r="HT135" s="163"/>
      <c r="HU135" s="163"/>
      <c r="HV135" s="163"/>
      <c r="HW135" s="163"/>
      <c r="HX135" s="163"/>
      <c r="HY135" s="163"/>
      <c r="HZ135" s="163"/>
      <c r="IA135" s="163"/>
      <c r="IB135" s="163"/>
      <c r="IC135" s="163"/>
      <c r="ID135" s="163"/>
      <c r="IE135" s="163"/>
    </row>
    <row r="136" spans="1:239" s="164" customFormat="1" ht="13.5" customHeight="1">
      <c r="A136" s="159"/>
      <c r="B136" s="160"/>
      <c r="C136" s="83"/>
      <c r="D136" s="161" t="s">
        <v>149</v>
      </c>
      <c r="E136" s="83"/>
      <c r="F136" s="31"/>
      <c r="G136" s="88"/>
      <c r="H136" s="88"/>
      <c r="I136" s="3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  <c r="BI136" s="163"/>
      <c r="BJ136" s="163"/>
      <c r="BK136" s="163"/>
      <c r="BL136" s="163"/>
      <c r="BM136" s="163"/>
      <c r="BN136" s="163"/>
      <c r="BO136" s="163"/>
      <c r="BP136" s="163"/>
      <c r="BQ136" s="163"/>
      <c r="BR136" s="163"/>
      <c r="BS136" s="163"/>
      <c r="BT136" s="163"/>
      <c r="BU136" s="163"/>
      <c r="BV136" s="163"/>
      <c r="BW136" s="163"/>
      <c r="BX136" s="163"/>
      <c r="BY136" s="163"/>
      <c r="BZ136" s="163"/>
      <c r="CA136" s="163"/>
      <c r="CB136" s="163"/>
      <c r="CC136" s="163"/>
      <c r="CD136" s="163"/>
      <c r="CE136" s="163"/>
      <c r="CF136" s="163"/>
      <c r="CG136" s="163"/>
      <c r="CH136" s="163"/>
      <c r="CI136" s="163"/>
      <c r="CJ136" s="163"/>
      <c r="CK136" s="163"/>
      <c r="CL136" s="163"/>
      <c r="CM136" s="163"/>
      <c r="CN136" s="163"/>
      <c r="CO136" s="163"/>
      <c r="CP136" s="163"/>
      <c r="CQ136" s="163"/>
      <c r="CR136" s="163"/>
      <c r="CS136" s="163"/>
      <c r="CT136" s="163"/>
      <c r="CU136" s="163"/>
      <c r="CV136" s="163"/>
      <c r="CW136" s="163"/>
      <c r="CX136" s="163"/>
      <c r="CY136" s="163"/>
      <c r="CZ136" s="163"/>
      <c r="DA136" s="163"/>
      <c r="DB136" s="163"/>
      <c r="DC136" s="163"/>
      <c r="DD136" s="163"/>
      <c r="DE136" s="163"/>
      <c r="DF136" s="163"/>
      <c r="DG136" s="163"/>
      <c r="DH136" s="163"/>
      <c r="DI136" s="163"/>
      <c r="DJ136" s="163"/>
      <c r="DK136" s="163"/>
      <c r="DL136" s="163"/>
      <c r="DM136" s="163"/>
      <c r="DN136" s="163"/>
      <c r="DO136" s="163"/>
      <c r="DP136" s="163"/>
      <c r="DQ136" s="163"/>
      <c r="DR136" s="163"/>
      <c r="DS136" s="163"/>
      <c r="DT136" s="163"/>
      <c r="DU136" s="163"/>
      <c r="DV136" s="163"/>
      <c r="DW136" s="163"/>
      <c r="DX136" s="163"/>
      <c r="DY136" s="163"/>
      <c r="DZ136" s="163"/>
      <c r="EA136" s="163"/>
      <c r="EB136" s="163"/>
      <c r="EC136" s="163"/>
      <c r="ED136" s="163"/>
      <c r="EE136" s="163"/>
      <c r="EF136" s="163"/>
      <c r="EG136" s="163"/>
      <c r="EH136" s="163"/>
      <c r="EI136" s="163"/>
      <c r="EJ136" s="163"/>
      <c r="EK136" s="163"/>
      <c r="EL136" s="163"/>
      <c r="EM136" s="163"/>
      <c r="EN136" s="163"/>
      <c r="EO136" s="163"/>
      <c r="EP136" s="163"/>
      <c r="EQ136" s="163"/>
      <c r="ER136" s="163"/>
      <c r="ES136" s="163"/>
      <c r="ET136" s="163"/>
      <c r="EU136" s="163"/>
      <c r="EV136" s="163"/>
      <c r="EW136" s="163"/>
      <c r="EX136" s="163"/>
      <c r="EY136" s="163"/>
      <c r="EZ136" s="163"/>
      <c r="FA136" s="163"/>
      <c r="FB136" s="163"/>
      <c r="FC136" s="163"/>
      <c r="FD136" s="163"/>
      <c r="FE136" s="163"/>
      <c r="FF136" s="163"/>
      <c r="FG136" s="163"/>
      <c r="FH136" s="163"/>
      <c r="FI136" s="163"/>
      <c r="FJ136" s="163"/>
      <c r="FK136" s="163"/>
      <c r="FL136" s="163"/>
      <c r="FM136" s="163"/>
      <c r="FN136" s="163"/>
      <c r="FO136" s="163"/>
      <c r="FP136" s="163"/>
      <c r="FQ136" s="163"/>
      <c r="FR136" s="163"/>
      <c r="FS136" s="163"/>
      <c r="FT136" s="163"/>
      <c r="FU136" s="163"/>
      <c r="FV136" s="163"/>
      <c r="FW136" s="163"/>
      <c r="FX136" s="163"/>
      <c r="FY136" s="163"/>
      <c r="FZ136" s="163"/>
      <c r="GA136" s="163"/>
      <c r="GB136" s="163"/>
      <c r="GC136" s="163"/>
      <c r="GD136" s="163"/>
      <c r="GE136" s="163"/>
      <c r="GF136" s="163"/>
      <c r="GG136" s="163"/>
      <c r="GH136" s="163"/>
      <c r="GI136" s="163"/>
      <c r="GJ136" s="163"/>
      <c r="GK136" s="163"/>
      <c r="GL136" s="163"/>
      <c r="GM136" s="163"/>
      <c r="GN136" s="163"/>
      <c r="GO136" s="163"/>
      <c r="GP136" s="163"/>
      <c r="GQ136" s="163"/>
      <c r="GR136" s="163"/>
      <c r="GS136" s="163"/>
      <c r="GT136" s="163"/>
      <c r="GU136" s="163"/>
      <c r="GV136" s="163"/>
      <c r="GW136" s="163"/>
      <c r="GX136" s="163"/>
      <c r="GY136" s="163"/>
      <c r="GZ136" s="163"/>
      <c r="HA136" s="163"/>
      <c r="HB136" s="163"/>
      <c r="HC136" s="163"/>
      <c r="HD136" s="163"/>
      <c r="HE136" s="163"/>
      <c r="HF136" s="163"/>
      <c r="HG136" s="163"/>
      <c r="HH136" s="163"/>
      <c r="HI136" s="163"/>
      <c r="HJ136" s="163"/>
      <c r="HK136" s="163"/>
      <c r="HL136" s="163"/>
      <c r="HM136" s="163"/>
      <c r="HN136" s="163"/>
      <c r="HO136" s="163"/>
      <c r="HP136" s="163"/>
      <c r="HQ136" s="163"/>
      <c r="HR136" s="163"/>
      <c r="HS136" s="163"/>
      <c r="HT136" s="163"/>
      <c r="HU136" s="163"/>
      <c r="HV136" s="163"/>
      <c r="HW136" s="163"/>
      <c r="HX136" s="163"/>
      <c r="HY136" s="163"/>
      <c r="HZ136" s="163"/>
      <c r="IA136" s="163"/>
      <c r="IB136" s="163"/>
      <c r="IC136" s="163"/>
      <c r="ID136" s="163"/>
      <c r="IE136" s="163"/>
    </row>
    <row r="137" spans="1:239" s="164" customFormat="1" ht="13.5" customHeight="1">
      <c r="A137" s="159"/>
      <c r="B137" s="160"/>
      <c r="C137" s="83"/>
      <c r="D137" s="161" t="s">
        <v>143</v>
      </c>
      <c r="E137" s="83"/>
      <c r="F137" s="31">
        <f>(4.14*2)*4</f>
        <v>33.119999999999997</v>
      </c>
      <c r="G137" s="88"/>
      <c r="H137" s="88"/>
      <c r="I137" s="33"/>
      <c r="J137" s="162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  <c r="BI137" s="163"/>
      <c r="BJ137" s="163"/>
      <c r="BK137" s="163"/>
      <c r="BL137" s="163"/>
      <c r="BM137" s="163"/>
      <c r="BN137" s="163"/>
      <c r="BO137" s="163"/>
      <c r="BP137" s="163"/>
      <c r="BQ137" s="163"/>
      <c r="BR137" s="163"/>
      <c r="BS137" s="163"/>
      <c r="BT137" s="163"/>
      <c r="BU137" s="163"/>
      <c r="BV137" s="163"/>
      <c r="BW137" s="163"/>
      <c r="BX137" s="163"/>
      <c r="BY137" s="163"/>
      <c r="BZ137" s="163"/>
      <c r="CA137" s="163"/>
      <c r="CB137" s="163"/>
      <c r="CC137" s="163"/>
      <c r="CD137" s="163"/>
      <c r="CE137" s="163"/>
      <c r="CF137" s="163"/>
      <c r="CG137" s="163"/>
      <c r="CH137" s="163"/>
      <c r="CI137" s="163"/>
      <c r="CJ137" s="163"/>
      <c r="CK137" s="163"/>
      <c r="CL137" s="163"/>
      <c r="CM137" s="163"/>
      <c r="CN137" s="163"/>
      <c r="CO137" s="163"/>
      <c r="CP137" s="163"/>
      <c r="CQ137" s="163"/>
      <c r="CR137" s="163"/>
      <c r="CS137" s="163"/>
      <c r="CT137" s="163"/>
      <c r="CU137" s="163"/>
      <c r="CV137" s="163"/>
      <c r="CW137" s="163"/>
      <c r="CX137" s="163"/>
      <c r="CY137" s="163"/>
      <c r="CZ137" s="163"/>
      <c r="DA137" s="163"/>
      <c r="DB137" s="163"/>
      <c r="DC137" s="163"/>
      <c r="DD137" s="163"/>
      <c r="DE137" s="163"/>
      <c r="DF137" s="163"/>
      <c r="DG137" s="163"/>
      <c r="DH137" s="163"/>
      <c r="DI137" s="163"/>
      <c r="DJ137" s="163"/>
      <c r="DK137" s="163"/>
      <c r="DL137" s="163"/>
      <c r="DM137" s="163"/>
      <c r="DN137" s="163"/>
      <c r="DO137" s="163"/>
      <c r="DP137" s="163"/>
      <c r="DQ137" s="163"/>
      <c r="DR137" s="163"/>
      <c r="DS137" s="163"/>
      <c r="DT137" s="163"/>
      <c r="DU137" s="163"/>
      <c r="DV137" s="163"/>
      <c r="DW137" s="163"/>
      <c r="DX137" s="163"/>
      <c r="DY137" s="163"/>
      <c r="DZ137" s="163"/>
      <c r="EA137" s="163"/>
      <c r="EB137" s="163"/>
      <c r="EC137" s="163"/>
      <c r="ED137" s="163"/>
      <c r="EE137" s="163"/>
      <c r="EF137" s="163"/>
      <c r="EG137" s="163"/>
      <c r="EH137" s="163"/>
      <c r="EI137" s="163"/>
      <c r="EJ137" s="163"/>
      <c r="EK137" s="163"/>
      <c r="EL137" s="163"/>
      <c r="EM137" s="163"/>
      <c r="EN137" s="163"/>
      <c r="EO137" s="163"/>
      <c r="EP137" s="163"/>
      <c r="EQ137" s="163"/>
      <c r="ER137" s="163"/>
      <c r="ES137" s="163"/>
      <c r="ET137" s="163"/>
      <c r="EU137" s="163"/>
      <c r="EV137" s="163"/>
      <c r="EW137" s="163"/>
      <c r="EX137" s="163"/>
      <c r="EY137" s="163"/>
      <c r="EZ137" s="163"/>
      <c r="FA137" s="163"/>
      <c r="FB137" s="163"/>
      <c r="FC137" s="163"/>
      <c r="FD137" s="163"/>
      <c r="FE137" s="163"/>
      <c r="FF137" s="163"/>
      <c r="FG137" s="163"/>
      <c r="FH137" s="163"/>
      <c r="FI137" s="163"/>
      <c r="FJ137" s="163"/>
      <c r="FK137" s="163"/>
      <c r="FL137" s="163"/>
      <c r="FM137" s="163"/>
      <c r="FN137" s="163"/>
      <c r="FO137" s="163"/>
      <c r="FP137" s="163"/>
      <c r="FQ137" s="163"/>
      <c r="FR137" s="163"/>
      <c r="FS137" s="163"/>
      <c r="FT137" s="163"/>
      <c r="FU137" s="163"/>
      <c r="FV137" s="163"/>
      <c r="FW137" s="163"/>
      <c r="FX137" s="163"/>
      <c r="FY137" s="163"/>
      <c r="FZ137" s="163"/>
      <c r="GA137" s="163"/>
      <c r="GB137" s="163"/>
      <c r="GC137" s="163"/>
      <c r="GD137" s="163"/>
      <c r="GE137" s="163"/>
      <c r="GF137" s="163"/>
      <c r="GG137" s="163"/>
      <c r="GH137" s="163"/>
      <c r="GI137" s="163"/>
      <c r="GJ137" s="163"/>
      <c r="GK137" s="163"/>
      <c r="GL137" s="163"/>
      <c r="GM137" s="163"/>
      <c r="GN137" s="163"/>
      <c r="GO137" s="163"/>
      <c r="GP137" s="163"/>
      <c r="GQ137" s="163"/>
      <c r="GR137" s="163"/>
      <c r="GS137" s="163"/>
      <c r="GT137" s="163"/>
      <c r="GU137" s="163"/>
      <c r="GV137" s="163"/>
      <c r="GW137" s="163"/>
      <c r="GX137" s="163"/>
      <c r="GY137" s="163"/>
      <c r="GZ137" s="163"/>
      <c r="HA137" s="163"/>
      <c r="HB137" s="163"/>
      <c r="HC137" s="163"/>
      <c r="HD137" s="163"/>
      <c r="HE137" s="163"/>
      <c r="HF137" s="163"/>
      <c r="HG137" s="163"/>
      <c r="HH137" s="163"/>
      <c r="HI137" s="163"/>
      <c r="HJ137" s="163"/>
      <c r="HK137" s="163"/>
      <c r="HL137" s="163"/>
      <c r="HM137" s="163"/>
      <c r="HN137" s="163"/>
      <c r="HO137" s="163"/>
      <c r="HP137" s="163"/>
      <c r="HQ137" s="163"/>
      <c r="HR137" s="163"/>
      <c r="HS137" s="163"/>
      <c r="HT137" s="163"/>
      <c r="HU137" s="163"/>
      <c r="HV137" s="163"/>
      <c r="HW137" s="163"/>
      <c r="HX137" s="163"/>
      <c r="HY137" s="163"/>
      <c r="HZ137" s="163"/>
      <c r="IA137" s="163"/>
      <c r="IB137" s="163"/>
      <c r="IC137" s="163"/>
      <c r="ID137" s="163"/>
      <c r="IE137" s="163"/>
    </row>
    <row r="138" spans="1:239" s="164" customFormat="1" ht="13.5" customHeight="1">
      <c r="A138" s="24">
        <v>36</v>
      </c>
      <c r="B138" s="28" t="s">
        <v>136</v>
      </c>
      <c r="C138" s="25">
        <v>783614111</v>
      </c>
      <c r="D138" s="25" t="s">
        <v>150</v>
      </c>
      <c r="E138" s="25" t="s">
        <v>92</v>
      </c>
      <c r="F138" s="34">
        <f>SUM(F140:F141)</f>
        <v>55.620000000000005</v>
      </c>
      <c r="G138" s="26"/>
      <c r="H138" s="26">
        <f>F138*G138</f>
        <v>0</v>
      </c>
      <c r="I138" s="154" t="s">
        <v>93</v>
      </c>
      <c r="J138" s="190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  <c r="BI138" s="163"/>
      <c r="BJ138" s="163"/>
      <c r="BK138" s="163"/>
      <c r="BL138" s="163"/>
      <c r="BM138" s="163"/>
      <c r="BN138" s="163"/>
      <c r="BO138" s="163"/>
      <c r="BP138" s="163"/>
      <c r="BQ138" s="163"/>
      <c r="BR138" s="163"/>
      <c r="BS138" s="163"/>
      <c r="BT138" s="163"/>
      <c r="BU138" s="163"/>
      <c r="BV138" s="163"/>
      <c r="BW138" s="163"/>
      <c r="BX138" s="163"/>
      <c r="BY138" s="163"/>
      <c r="BZ138" s="163"/>
      <c r="CA138" s="163"/>
      <c r="CB138" s="163"/>
      <c r="CC138" s="163"/>
      <c r="CD138" s="163"/>
      <c r="CE138" s="163"/>
      <c r="CF138" s="163"/>
      <c r="CG138" s="163"/>
      <c r="CH138" s="163"/>
      <c r="CI138" s="163"/>
      <c r="CJ138" s="163"/>
      <c r="CK138" s="163"/>
      <c r="CL138" s="163"/>
      <c r="CM138" s="163"/>
      <c r="CN138" s="163"/>
      <c r="CO138" s="163"/>
      <c r="CP138" s="163"/>
      <c r="CQ138" s="163"/>
      <c r="CR138" s="163"/>
      <c r="CS138" s="163"/>
      <c r="CT138" s="163"/>
      <c r="CU138" s="163"/>
      <c r="CV138" s="163"/>
      <c r="CW138" s="163"/>
      <c r="CX138" s="163"/>
      <c r="CY138" s="163"/>
      <c r="CZ138" s="163"/>
      <c r="DA138" s="163"/>
      <c r="DB138" s="163"/>
      <c r="DC138" s="163"/>
      <c r="DD138" s="163"/>
      <c r="DE138" s="163"/>
      <c r="DF138" s="163"/>
      <c r="DG138" s="163"/>
      <c r="DH138" s="163"/>
      <c r="DI138" s="163"/>
      <c r="DJ138" s="163"/>
      <c r="DK138" s="163"/>
      <c r="DL138" s="163"/>
      <c r="DM138" s="163"/>
      <c r="DN138" s="163"/>
      <c r="DO138" s="163"/>
      <c r="DP138" s="163"/>
      <c r="DQ138" s="163"/>
      <c r="DR138" s="163"/>
      <c r="DS138" s="163"/>
      <c r="DT138" s="163"/>
      <c r="DU138" s="163"/>
      <c r="DV138" s="163"/>
      <c r="DW138" s="163"/>
      <c r="DX138" s="163"/>
      <c r="DY138" s="163"/>
      <c r="DZ138" s="163"/>
      <c r="EA138" s="163"/>
      <c r="EB138" s="163"/>
      <c r="EC138" s="163"/>
      <c r="ED138" s="163"/>
      <c r="EE138" s="163"/>
      <c r="EF138" s="163"/>
      <c r="EG138" s="163"/>
      <c r="EH138" s="163"/>
      <c r="EI138" s="163"/>
      <c r="EJ138" s="163"/>
      <c r="EK138" s="163"/>
      <c r="EL138" s="163"/>
      <c r="EM138" s="163"/>
      <c r="EN138" s="163"/>
      <c r="EO138" s="163"/>
      <c r="EP138" s="163"/>
      <c r="EQ138" s="163"/>
      <c r="ER138" s="163"/>
      <c r="ES138" s="163"/>
      <c r="ET138" s="163"/>
      <c r="EU138" s="163"/>
      <c r="EV138" s="163"/>
      <c r="EW138" s="163"/>
      <c r="EX138" s="163"/>
      <c r="EY138" s="163"/>
      <c r="EZ138" s="163"/>
      <c r="FA138" s="163"/>
      <c r="FB138" s="163"/>
      <c r="FC138" s="163"/>
      <c r="FD138" s="163"/>
      <c r="FE138" s="163"/>
      <c r="FF138" s="163"/>
      <c r="FG138" s="163"/>
      <c r="FH138" s="163"/>
      <c r="FI138" s="163"/>
      <c r="FJ138" s="163"/>
      <c r="FK138" s="163"/>
      <c r="FL138" s="163"/>
      <c r="FM138" s="163"/>
      <c r="FN138" s="163"/>
      <c r="FO138" s="163"/>
      <c r="FP138" s="163"/>
      <c r="FQ138" s="163"/>
      <c r="FR138" s="163"/>
      <c r="FS138" s="163"/>
      <c r="FT138" s="163"/>
      <c r="FU138" s="163"/>
      <c r="FV138" s="163"/>
      <c r="FW138" s="163"/>
      <c r="FX138" s="163"/>
      <c r="FY138" s="163"/>
      <c r="FZ138" s="163"/>
      <c r="GA138" s="163"/>
      <c r="GB138" s="163"/>
      <c r="GC138" s="163"/>
      <c r="GD138" s="163"/>
      <c r="GE138" s="163"/>
      <c r="GF138" s="163"/>
      <c r="GG138" s="163"/>
      <c r="GH138" s="163"/>
      <c r="GI138" s="163"/>
      <c r="GJ138" s="163"/>
      <c r="GK138" s="163"/>
      <c r="GL138" s="163"/>
      <c r="GM138" s="163"/>
      <c r="GN138" s="163"/>
      <c r="GO138" s="163"/>
      <c r="GP138" s="163"/>
      <c r="GQ138" s="163"/>
      <c r="GR138" s="163"/>
      <c r="GS138" s="163"/>
      <c r="GT138" s="163"/>
      <c r="GU138" s="163"/>
      <c r="GV138" s="163"/>
      <c r="GW138" s="163"/>
      <c r="GX138" s="163"/>
      <c r="GY138" s="163"/>
      <c r="GZ138" s="163"/>
      <c r="HA138" s="163"/>
      <c r="HB138" s="163"/>
      <c r="HC138" s="163"/>
      <c r="HD138" s="163"/>
      <c r="HE138" s="163"/>
      <c r="HF138" s="163"/>
      <c r="HG138" s="163"/>
      <c r="HH138" s="163"/>
      <c r="HI138" s="163"/>
      <c r="HJ138" s="163"/>
      <c r="HK138" s="163"/>
      <c r="HL138" s="163"/>
      <c r="HM138" s="163"/>
      <c r="HN138" s="163"/>
      <c r="HO138" s="163"/>
      <c r="HP138" s="163"/>
      <c r="HQ138" s="163"/>
      <c r="HR138" s="163"/>
      <c r="HS138" s="163"/>
      <c r="HT138" s="163"/>
      <c r="HU138" s="163"/>
      <c r="HV138" s="163"/>
      <c r="HW138" s="163"/>
      <c r="HX138" s="163"/>
      <c r="HY138" s="163"/>
      <c r="HZ138" s="163"/>
      <c r="IA138" s="163"/>
      <c r="IB138" s="163"/>
      <c r="IC138" s="163"/>
      <c r="ID138" s="163"/>
      <c r="IE138" s="163"/>
    </row>
    <row r="139" spans="1:239" s="164" customFormat="1" ht="13.5" customHeight="1">
      <c r="A139" s="159"/>
      <c r="B139" s="160"/>
      <c r="C139" s="83"/>
      <c r="D139" s="161" t="s">
        <v>151</v>
      </c>
      <c r="E139" s="83"/>
      <c r="F139" s="31"/>
      <c r="G139" s="88"/>
      <c r="H139" s="88"/>
      <c r="I139" s="33"/>
      <c r="J139" s="162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  <c r="BI139" s="163"/>
      <c r="BJ139" s="163"/>
      <c r="BK139" s="163"/>
      <c r="BL139" s="163"/>
      <c r="BM139" s="163"/>
      <c r="BN139" s="163"/>
      <c r="BO139" s="163"/>
      <c r="BP139" s="163"/>
      <c r="BQ139" s="163"/>
      <c r="BR139" s="163"/>
      <c r="BS139" s="163"/>
      <c r="BT139" s="163"/>
      <c r="BU139" s="163"/>
      <c r="BV139" s="163"/>
      <c r="BW139" s="163"/>
      <c r="BX139" s="163"/>
      <c r="BY139" s="163"/>
      <c r="BZ139" s="163"/>
      <c r="CA139" s="163"/>
      <c r="CB139" s="163"/>
      <c r="CC139" s="163"/>
      <c r="CD139" s="163"/>
      <c r="CE139" s="163"/>
      <c r="CF139" s="163"/>
      <c r="CG139" s="163"/>
      <c r="CH139" s="163"/>
      <c r="CI139" s="163"/>
      <c r="CJ139" s="163"/>
      <c r="CK139" s="163"/>
      <c r="CL139" s="163"/>
      <c r="CM139" s="163"/>
      <c r="CN139" s="163"/>
      <c r="CO139" s="163"/>
      <c r="CP139" s="163"/>
      <c r="CQ139" s="163"/>
      <c r="CR139" s="163"/>
      <c r="CS139" s="163"/>
      <c r="CT139" s="163"/>
      <c r="CU139" s="163"/>
      <c r="CV139" s="163"/>
      <c r="CW139" s="163"/>
      <c r="CX139" s="163"/>
      <c r="CY139" s="163"/>
      <c r="CZ139" s="163"/>
      <c r="DA139" s="163"/>
      <c r="DB139" s="163"/>
      <c r="DC139" s="163"/>
      <c r="DD139" s="163"/>
      <c r="DE139" s="163"/>
      <c r="DF139" s="163"/>
      <c r="DG139" s="163"/>
      <c r="DH139" s="163"/>
      <c r="DI139" s="163"/>
      <c r="DJ139" s="163"/>
      <c r="DK139" s="163"/>
      <c r="DL139" s="163"/>
      <c r="DM139" s="163"/>
      <c r="DN139" s="163"/>
      <c r="DO139" s="163"/>
      <c r="DP139" s="163"/>
      <c r="DQ139" s="163"/>
      <c r="DR139" s="163"/>
      <c r="DS139" s="163"/>
      <c r="DT139" s="163"/>
      <c r="DU139" s="163"/>
      <c r="DV139" s="163"/>
      <c r="DW139" s="163"/>
      <c r="DX139" s="163"/>
      <c r="DY139" s="163"/>
      <c r="DZ139" s="163"/>
      <c r="EA139" s="163"/>
      <c r="EB139" s="163"/>
      <c r="EC139" s="163"/>
      <c r="ED139" s="163"/>
      <c r="EE139" s="163"/>
      <c r="EF139" s="163"/>
      <c r="EG139" s="163"/>
      <c r="EH139" s="163"/>
      <c r="EI139" s="163"/>
      <c r="EJ139" s="163"/>
      <c r="EK139" s="163"/>
      <c r="EL139" s="163"/>
      <c r="EM139" s="163"/>
      <c r="EN139" s="163"/>
      <c r="EO139" s="163"/>
      <c r="EP139" s="163"/>
      <c r="EQ139" s="163"/>
      <c r="ER139" s="163"/>
      <c r="ES139" s="163"/>
      <c r="ET139" s="163"/>
      <c r="EU139" s="163"/>
      <c r="EV139" s="163"/>
      <c r="EW139" s="163"/>
      <c r="EX139" s="163"/>
      <c r="EY139" s="163"/>
      <c r="EZ139" s="163"/>
      <c r="FA139" s="163"/>
      <c r="FB139" s="163"/>
      <c r="FC139" s="163"/>
      <c r="FD139" s="163"/>
      <c r="FE139" s="163"/>
      <c r="FF139" s="163"/>
      <c r="FG139" s="163"/>
      <c r="FH139" s="163"/>
      <c r="FI139" s="163"/>
      <c r="FJ139" s="163"/>
      <c r="FK139" s="163"/>
      <c r="FL139" s="163"/>
      <c r="FM139" s="163"/>
      <c r="FN139" s="163"/>
      <c r="FO139" s="163"/>
      <c r="FP139" s="163"/>
      <c r="FQ139" s="163"/>
      <c r="FR139" s="163"/>
      <c r="FS139" s="163"/>
      <c r="FT139" s="163"/>
      <c r="FU139" s="163"/>
      <c r="FV139" s="163"/>
      <c r="FW139" s="163"/>
      <c r="FX139" s="163"/>
      <c r="FY139" s="163"/>
      <c r="FZ139" s="163"/>
      <c r="GA139" s="163"/>
      <c r="GB139" s="163"/>
      <c r="GC139" s="163"/>
      <c r="GD139" s="163"/>
      <c r="GE139" s="163"/>
      <c r="GF139" s="163"/>
      <c r="GG139" s="163"/>
      <c r="GH139" s="163"/>
      <c r="GI139" s="163"/>
      <c r="GJ139" s="163"/>
      <c r="GK139" s="163"/>
      <c r="GL139" s="163"/>
      <c r="GM139" s="163"/>
      <c r="GN139" s="163"/>
      <c r="GO139" s="163"/>
      <c r="GP139" s="163"/>
      <c r="GQ139" s="163"/>
      <c r="GR139" s="163"/>
      <c r="GS139" s="163"/>
      <c r="GT139" s="163"/>
      <c r="GU139" s="163"/>
      <c r="GV139" s="163"/>
      <c r="GW139" s="163"/>
      <c r="GX139" s="163"/>
      <c r="GY139" s="163"/>
      <c r="GZ139" s="163"/>
      <c r="HA139" s="163"/>
      <c r="HB139" s="163"/>
      <c r="HC139" s="163"/>
      <c r="HD139" s="163"/>
      <c r="HE139" s="163"/>
      <c r="HF139" s="163"/>
      <c r="HG139" s="163"/>
      <c r="HH139" s="163"/>
      <c r="HI139" s="163"/>
      <c r="HJ139" s="163"/>
      <c r="HK139" s="163"/>
      <c r="HL139" s="163"/>
      <c r="HM139" s="163"/>
      <c r="HN139" s="163"/>
      <c r="HO139" s="163"/>
      <c r="HP139" s="163"/>
      <c r="HQ139" s="163"/>
      <c r="HR139" s="163"/>
      <c r="HS139" s="163"/>
      <c r="HT139" s="163"/>
      <c r="HU139" s="163"/>
      <c r="HV139" s="163"/>
      <c r="HW139" s="163"/>
      <c r="HX139" s="163"/>
      <c r="HY139" s="163"/>
      <c r="HZ139" s="163"/>
      <c r="IA139" s="163"/>
      <c r="IB139" s="163"/>
      <c r="IC139" s="163"/>
      <c r="ID139" s="163"/>
      <c r="IE139" s="163"/>
    </row>
    <row r="140" spans="1:239" s="164" customFormat="1" ht="13.5" customHeight="1">
      <c r="A140" s="159"/>
      <c r="B140" s="160"/>
      <c r="C140" s="83"/>
      <c r="D140" s="161" t="s">
        <v>95</v>
      </c>
      <c r="E140" s="83"/>
      <c r="F140" s="31">
        <f>0.345*(23)</f>
        <v>7.9349999999999996</v>
      </c>
      <c r="G140" s="88"/>
      <c r="H140" s="88"/>
      <c r="I140" s="33"/>
      <c r="J140" s="162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  <c r="BI140" s="163"/>
      <c r="BJ140" s="163"/>
      <c r="BK140" s="163"/>
      <c r="BL140" s="163"/>
      <c r="BM140" s="163"/>
      <c r="BN140" s="163"/>
      <c r="BO140" s="163"/>
      <c r="BP140" s="163"/>
      <c r="BQ140" s="163"/>
      <c r="BR140" s="163"/>
      <c r="BS140" s="163"/>
      <c r="BT140" s="163"/>
      <c r="BU140" s="163"/>
      <c r="BV140" s="163"/>
      <c r="BW140" s="163"/>
      <c r="BX140" s="163"/>
      <c r="BY140" s="163"/>
      <c r="BZ140" s="163"/>
      <c r="CA140" s="163"/>
      <c r="CB140" s="163"/>
      <c r="CC140" s="163"/>
      <c r="CD140" s="163"/>
      <c r="CE140" s="163"/>
      <c r="CF140" s="163"/>
      <c r="CG140" s="163"/>
      <c r="CH140" s="163"/>
      <c r="CI140" s="163"/>
      <c r="CJ140" s="163"/>
      <c r="CK140" s="163"/>
      <c r="CL140" s="163"/>
      <c r="CM140" s="163"/>
      <c r="CN140" s="163"/>
      <c r="CO140" s="163"/>
      <c r="CP140" s="163"/>
      <c r="CQ140" s="163"/>
      <c r="CR140" s="163"/>
      <c r="CS140" s="163"/>
      <c r="CT140" s="163"/>
      <c r="CU140" s="163"/>
      <c r="CV140" s="163"/>
      <c r="CW140" s="163"/>
      <c r="CX140" s="163"/>
      <c r="CY140" s="163"/>
      <c r="CZ140" s="163"/>
      <c r="DA140" s="163"/>
      <c r="DB140" s="163"/>
      <c r="DC140" s="163"/>
      <c r="DD140" s="163"/>
      <c r="DE140" s="163"/>
      <c r="DF140" s="163"/>
      <c r="DG140" s="163"/>
      <c r="DH140" s="163"/>
      <c r="DI140" s="163"/>
      <c r="DJ140" s="163"/>
      <c r="DK140" s="163"/>
      <c r="DL140" s="163"/>
      <c r="DM140" s="163"/>
      <c r="DN140" s="163"/>
      <c r="DO140" s="163"/>
      <c r="DP140" s="163"/>
      <c r="DQ140" s="163"/>
      <c r="DR140" s="163"/>
      <c r="DS140" s="163"/>
      <c r="DT140" s="163"/>
      <c r="DU140" s="163"/>
      <c r="DV140" s="163"/>
      <c r="DW140" s="163"/>
      <c r="DX140" s="163"/>
      <c r="DY140" s="163"/>
      <c r="DZ140" s="163"/>
      <c r="EA140" s="163"/>
      <c r="EB140" s="163"/>
      <c r="EC140" s="163"/>
      <c r="ED140" s="163"/>
      <c r="EE140" s="163"/>
      <c r="EF140" s="163"/>
      <c r="EG140" s="163"/>
      <c r="EH140" s="163"/>
      <c r="EI140" s="163"/>
      <c r="EJ140" s="163"/>
      <c r="EK140" s="163"/>
      <c r="EL140" s="163"/>
      <c r="EM140" s="163"/>
      <c r="EN140" s="163"/>
      <c r="EO140" s="163"/>
      <c r="EP140" s="163"/>
      <c r="EQ140" s="163"/>
      <c r="ER140" s="163"/>
      <c r="ES140" s="163"/>
      <c r="ET140" s="163"/>
      <c r="EU140" s="163"/>
      <c r="EV140" s="163"/>
      <c r="EW140" s="163"/>
      <c r="EX140" s="163"/>
      <c r="EY140" s="163"/>
      <c r="EZ140" s="163"/>
      <c r="FA140" s="163"/>
      <c r="FB140" s="163"/>
      <c r="FC140" s="163"/>
      <c r="FD140" s="163"/>
      <c r="FE140" s="163"/>
      <c r="FF140" s="163"/>
      <c r="FG140" s="163"/>
      <c r="FH140" s="163"/>
      <c r="FI140" s="163"/>
      <c r="FJ140" s="163"/>
      <c r="FK140" s="163"/>
      <c r="FL140" s="163"/>
      <c r="FM140" s="163"/>
      <c r="FN140" s="163"/>
      <c r="FO140" s="163"/>
      <c r="FP140" s="163"/>
      <c r="FQ140" s="163"/>
      <c r="FR140" s="163"/>
      <c r="FS140" s="163"/>
      <c r="FT140" s="163"/>
      <c r="FU140" s="163"/>
      <c r="FV140" s="163"/>
      <c r="FW140" s="163"/>
      <c r="FX140" s="163"/>
      <c r="FY140" s="163"/>
      <c r="FZ140" s="163"/>
      <c r="GA140" s="163"/>
      <c r="GB140" s="163"/>
      <c r="GC140" s="163"/>
      <c r="GD140" s="163"/>
      <c r="GE140" s="163"/>
      <c r="GF140" s="163"/>
      <c r="GG140" s="163"/>
      <c r="GH140" s="163"/>
      <c r="GI140" s="163"/>
      <c r="GJ140" s="163"/>
      <c r="GK140" s="163"/>
      <c r="GL140" s="163"/>
      <c r="GM140" s="163"/>
      <c r="GN140" s="163"/>
      <c r="GO140" s="163"/>
      <c r="GP140" s="163"/>
      <c r="GQ140" s="163"/>
      <c r="GR140" s="163"/>
      <c r="GS140" s="163"/>
      <c r="GT140" s="163"/>
      <c r="GU140" s="163"/>
      <c r="GV140" s="163"/>
      <c r="GW140" s="163"/>
      <c r="GX140" s="163"/>
      <c r="GY140" s="163"/>
      <c r="GZ140" s="163"/>
      <c r="HA140" s="163"/>
      <c r="HB140" s="163"/>
      <c r="HC140" s="163"/>
      <c r="HD140" s="163"/>
      <c r="HE140" s="163"/>
      <c r="HF140" s="163"/>
      <c r="HG140" s="163"/>
      <c r="HH140" s="163"/>
      <c r="HI140" s="163"/>
      <c r="HJ140" s="163"/>
      <c r="HK140" s="163"/>
      <c r="HL140" s="163"/>
      <c r="HM140" s="163"/>
      <c r="HN140" s="163"/>
      <c r="HO140" s="163"/>
      <c r="HP140" s="163"/>
      <c r="HQ140" s="163"/>
      <c r="HR140" s="163"/>
      <c r="HS140" s="163"/>
      <c r="HT140" s="163"/>
      <c r="HU140" s="163"/>
      <c r="HV140" s="163"/>
      <c r="HW140" s="163"/>
      <c r="HX140" s="163"/>
      <c r="HY140" s="163"/>
      <c r="HZ140" s="163"/>
      <c r="IA140" s="163"/>
      <c r="IB140" s="163"/>
      <c r="IC140" s="163"/>
      <c r="ID140" s="163"/>
      <c r="IE140" s="163"/>
    </row>
    <row r="141" spans="1:239" s="164" customFormat="1" ht="27" customHeight="1">
      <c r="A141" s="159"/>
      <c r="B141" s="160"/>
      <c r="C141" s="83"/>
      <c r="D141" s="161" t="s">
        <v>96</v>
      </c>
      <c r="E141" s="83"/>
      <c r="F141" s="31">
        <f>0.255*(25+27+18+18+17+18+10+16+10+28)</f>
        <v>47.685000000000002</v>
      </c>
      <c r="G141" s="88"/>
      <c r="H141" s="88"/>
      <c r="I141" s="33"/>
      <c r="J141" s="162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  <c r="BI141" s="163"/>
      <c r="BJ141" s="163"/>
      <c r="BK141" s="163"/>
      <c r="BL141" s="163"/>
      <c r="BM141" s="163"/>
      <c r="BN141" s="163"/>
      <c r="BO141" s="163"/>
      <c r="BP141" s="163"/>
      <c r="BQ141" s="163"/>
      <c r="BR141" s="163"/>
      <c r="BS141" s="163"/>
      <c r="BT141" s="163"/>
      <c r="BU141" s="163"/>
      <c r="BV141" s="163"/>
      <c r="BW141" s="163"/>
      <c r="BX141" s="163"/>
      <c r="BY141" s="163"/>
      <c r="BZ141" s="163"/>
      <c r="CA141" s="163"/>
      <c r="CB141" s="163"/>
      <c r="CC141" s="163"/>
      <c r="CD141" s="163"/>
      <c r="CE141" s="163"/>
      <c r="CF141" s="163"/>
      <c r="CG141" s="163"/>
      <c r="CH141" s="163"/>
      <c r="CI141" s="163"/>
      <c r="CJ141" s="163"/>
      <c r="CK141" s="163"/>
      <c r="CL141" s="163"/>
      <c r="CM141" s="163"/>
      <c r="CN141" s="163"/>
      <c r="CO141" s="163"/>
      <c r="CP141" s="163"/>
      <c r="CQ141" s="163"/>
      <c r="CR141" s="163"/>
      <c r="CS141" s="163"/>
      <c r="CT141" s="163"/>
      <c r="CU141" s="163"/>
      <c r="CV141" s="163"/>
      <c r="CW141" s="163"/>
      <c r="CX141" s="163"/>
      <c r="CY141" s="163"/>
      <c r="CZ141" s="163"/>
      <c r="DA141" s="163"/>
      <c r="DB141" s="163"/>
      <c r="DC141" s="163"/>
      <c r="DD141" s="163"/>
      <c r="DE141" s="163"/>
      <c r="DF141" s="163"/>
      <c r="DG141" s="163"/>
      <c r="DH141" s="163"/>
      <c r="DI141" s="163"/>
      <c r="DJ141" s="163"/>
      <c r="DK141" s="163"/>
      <c r="DL141" s="163"/>
      <c r="DM141" s="163"/>
      <c r="DN141" s="163"/>
      <c r="DO141" s="163"/>
      <c r="DP141" s="163"/>
      <c r="DQ141" s="163"/>
      <c r="DR141" s="163"/>
      <c r="DS141" s="163"/>
      <c r="DT141" s="163"/>
      <c r="DU141" s="163"/>
      <c r="DV141" s="163"/>
      <c r="DW141" s="163"/>
      <c r="DX141" s="163"/>
      <c r="DY141" s="163"/>
      <c r="DZ141" s="163"/>
      <c r="EA141" s="163"/>
      <c r="EB141" s="163"/>
      <c r="EC141" s="163"/>
      <c r="ED141" s="163"/>
      <c r="EE141" s="163"/>
      <c r="EF141" s="163"/>
      <c r="EG141" s="163"/>
      <c r="EH141" s="163"/>
      <c r="EI141" s="163"/>
      <c r="EJ141" s="163"/>
      <c r="EK141" s="163"/>
      <c r="EL141" s="163"/>
      <c r="EM141" s="163"/>
      <c r="EN141" s="163"/>
      <c r="EO141" s="163"/>
      <c r="EP141" s="163"/>
      <c r="EQ141" s="163"/>
      <c r="ER141" s="163"/>
      <c r="ES141" s="163"/>
      <c r="ET141" s="163"/>
      <c r="EU141" s="163"/>
      <c r="EV141" s="163"/>
      <c r="EW141" s="163"/>
      <c r="EX141" s="163"/>
      <c r="EY141" s="163"/>
      <c r="EZ141" s="163"/>
      <c r="FA141" s="163"/>
      <c r="FB141" s="163"/>
      <c r="FC141" s="163"/>
      <c r="FD141" s="163"/>
      <c r="FE141" s="163"/>
      <c r="FF141" s="163"/>
      <c r="FG141" s="163"/>
      <c r="FH141" s="163"/>
      <c r="FI141" s="163"/>
      <c r="FJ141" s="163"/>
      <c r="FK141" s="163"/>
      <c r="FL141" s="163"/>
      <c r="FM141" s="163"/>
      <c r="FN141" s="163"/>
      <c r="FO141" s="163"/>
      <c r="FP141" s="163"/>
      <c r="FQ141" s="163"/>
      <c r="FR141" s="163"/>
      <c r="FS141" s="163"/>
      <c r="FT141" s="163"/>
      <c r="FU141" s="163"/>
      <c r="FV141" s="163"/>
      <c r="FW141" s="163"/>
      <c r="FX141" s="163"/>
      <c r="FY141" s="163"/>
      <c r="FZ141" s="163"/>
      <c r="GA141" s="163"/>
      <c r="GB141" s="163"/>
      <c r="GC141" s="163"/>
      <c r="GD141" s="163"/>
      <c r="GE141" s="163"/>
      <c r="GF141" s="163"/>
      <c r="GG141" s="163"/>
      <c r="GH141" s="163"/>
      <c r="GI141" s="163"/>
      <c r="GJ141" s="163"/>
      <c r="GK141" s="163"/>
      <c r="GL141" s="163"/>
      <c r="GM141" s="163"/>
      <c r="GN141" s="163"/>
      <c r="GO141" s="163"/>
      <c r="GP141" s="163"/>
      <c r="GQ141" s="163"/>
      <c r="GR141" s="163"/>
      <c r="GS141" s="163"/>
      <c r="GT141" s="163"/>
      <c r="GU141" s="163"/>
      <c r="GV141" s="163"/>
      <c r="GW141" s="163"/>
      <c r="GX141" s="163"/>
      <c r="GY141" s="163"/>
      <c r="GZ141" s="163"/>
      <c r="HA141" s="163"/>
      <c r="HB141" s="163"/>
      <c r="HC141" s="163"/>
      <c r="HD141" s="163"/>
      <c r="HE141" s="163"/>
      <c r="HF141" s="163"/>
      <c r="HG141" s="163"/>
      <c r="HH141" s="163"/>
      <c r="HI141" s="163"/>
      <c r="HJ141" s="163"/>
      <c r="HK141" s="163"/>
      <c r="HL141" s="163"/>
      <c r="HM141" s="163"/>
      <c r="HN141" s="163"/>
      <c r="HO141" s="163"/>
      <c r="HP141" s="163"/>
      <c r="HQ141" s="163"/>
      <c r="HR141" s="163"/>
      <c r="HS141" s="163"/>
      <c r="HT141" s="163"/>
      <c r="HU141" s="163"/>
      <c r="HV141" s="163"/>
      <c r="HW141" s="163"/>
      <c r="HX141" s="163"/>
      <c r="HY141" s="163"/>
      <c r="HZ141" s="163"/>
      <c r="IA141" s="163"/>
      <c r="IB141" s="163"/>
      <c r="IC141" s="163"/>
      <c r="ID141" s="163"/>
      <c r="IE141" s="163"/>
    </row>
    <row r="142" spans="1:239" s="164" customFormat="1" ht="13.5" customHeight="1">
      <c r="A142" s="24">
        <v>37</v>
      </c>
      <c r="B142" s="28" t="s">
        <v>136</v>
      </c>
      <c r="C142" s="25">
        <v>783614651</v>
      </c>
      <c r="D142" s="25" t="s">
        <v>152</v>
      </c>
      <c r="E142" s="25" t="s">
        <v>25</v>
      </c>
      <c r="F142" s="34">
        <f>SUM(F144)</f>
        <v>33.119999999999997</v>
      </c>
      <c r="G142" s="26"/>
      <c r="H142" s="26">
        <f>F142*G142</f>
        <v>0</v>
      </c>
      <c r="I142" s="154" t="s">
        <v>93</v>
      </c>
      <c r="J142" s="186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  <c r="BI142" s="163"/>
      <c r="BJ142" s="163"/>
      <c r="BK142" s="163"/>
      <c r="BL142" s="163"/>
      <c r="BM142" s="163"/>
      <c r="BN142" s="163"/>
      <c r="BO142" s="163"/>
      <c r="BP142" s="163"/>
      <c r="BQ142" s="163"/>
      <c r="BR142" s="163"/>
      <c r="BS142" s="163"/>
      <c r="BT142" s="163"/>
      <c r="BU142" s="163"/>
      <c r="BV142" s="163"/>
      <c r="BW142" s="163"/>
      <c r="BX142" s="163"/>
      <c r="BY142" s="163"/>
      <c r="BZ142" s="163"/>
      <c r="CA142" s="163"/>
      <c r="CB142" s="163"/>
      <c r="CC142" s="163"/>
      <c r="CD142" s="163"/>
      <c r="CE142" s="163"/>
      <c r="CF142" s="163"/>
      <c r="CG142" s="163"/>
      <c r="CH142" s="163"/>
      <c r="CI142" s="163"/>
      <c r="CJ142" s="163"/>
      <c r="CK142" s="163"/>
      <c r="CL142" s="163"/>
      <c r="CM142" s="163"/>
      <c r="CN142" s="163"/>
      <c r="CO142" s="163"/>
      <c r="CP142" s="163"/>
      <c r="CQ142" s="163"/>
      <c r="CR142" s="163"/>
      <c r="CS142" s="163"/>
      <c r="CT142" s="163"/>
      <c r="CU142" s="163"/>
      <c r="CV142" s="163"/>
      <c r="CW142" s="163"/>
      <c r="CX142" s="163"/>
      <c r="CY142" s="163"/>
      <c r="CZ142" s="163"/>
      <c r="DA142" s="163"/>
      <c r="DB142" s="163"/>
      <c r="DC142" s="163"/>
      <c r="DD142" s="163"/>
      <c r="DE142" s="163"/>
      <c r="DF142" s="163"/>
      <c r="DG142" s="163"/>
      <c r="DH142" s="163"/>
      <c r="DI142" s="163"/>
      <c r="DJ142" s="163"/>
      <c r="DK142" s="163"/>
      <c r="DL142" s="163"/>
      <c r="DM142" s="163"/>
      <c r="DN142" s="163"/>
      <c r="DO142" s="163"/>
      <c r="DP142" s="163"/>
      <c r="DQ142" s="163"/>
      <c r="DR142" s="163"/>
      <c r="DS142" s="163"/>
      <c r="DT142" s="163"/>
      <c r="DU142" s="163"/>
      <c r="DV142" s="163"/>
      <c r="DW142" s="163"/>
      <c r="DX142" s="163"/>
      <c r="DY142" s="163"/>
      <c r="DZ142" s="163"/>
      <c r="EA142" s="163"/>
      <c r="EB142" s="163"/>
      <c r="EC142" s="163"/>
      <c r="ED142" s="163"/>
      <c r="EE142" s="163"/>
      <c r="EF142" s="163"/>
      <c r="EG142" s="163"/>
      <c r="EH142" s="163"/>
      <c r="EI142" s="163"/>
      <c r="EJ142" s="163"/>
      <c r="EK142" s="163"/>
      <c r="EL142" s="163"/>
      <c r="EM142" s="163"/>
      <c r="EN142" s="163"/>
      <c r="EO142" s="163"/>
      <c r="EP142" s="163"/>
      <c r="EQ142" s="163"/>
      <c r="ER142" s="163"/>
      <c r="ES142" s="163"/>
      <c r="ET142" s="163"/>
      <c r="EU142" s="163"/>
      <c r="EV142" s="163"/>
      <c r="EW142" s="163"/>
      <c r="EX142" s="163"/>
      <c r="EY142" s="163"/>
      <c r="EZ142" s="163"/>
      <c r="FA142" s="163"/>
      <c r="FB142" s="163"/>
      <c r="FC142" s="163"/>
      <c r="FD142" s="163"/>
      <c r="FE142" s="163"/>
      <c r="FF142" s="163"/>
      <c r="FG142" s="163"/>
      <c r="FH142" s="163"/>
      <c r="FI142" s="163"/>
      <c r="FJ142" s="163"/>
      <c r="FK142" s="163"/>
      <c r="FL142" s="163"/>
      <c r="FM142" s="163"/>
      <c r="FN142" s="163"/>
      <c r="FO142" s="163"/>
      <c r="FP142" s="163"/>
      <c r="FQ142" s="163"/>
      <c r="FR142" s="163"/>
      <c r="FS142" s="163"/>
      <c r="FT142" s="163"/>
      <c r="FU142" s="163"/>
      <c r="FV142" s="163"/>
      <c r="FW142" s="163"/>
      <c r="FX142" s="163"/>
      <c r="FY142" s="163"/>
      <c r="FZ142" s="163"/>
      <c r="GA142" s="163"/>
      <c r="GB142" s="163"/>
      <c r="GC142" s="163"/>
      <c r="GD142" s="163"/>
      <c r="GE142" s="163"/>
      <c r="GF142" s="163"/>
      <c r="GG142" s="163"/>
      <c r="GH142" s="163"/>
      <c r="GI142" s="163"/>
      <c r="GJ142" s="163"/>
      <c r="GK142" s="163"/>
      <c r="GL142" s="163"/>
      <c r="GM142" s="163"/>
      <c r="GN142" s="163"/>
      <c r="GO142" s="163"/>
      <c r="GP142" s="163"/>
      <c r="GQ142" s="163"/>
      <c r="GR142" s="163"/>
      <c r="GS142" s="163"/>
      <c r="GT142" s="163"/>
      <c r="GU142" s="163"/>
      <c r="GV142" s="163"/>
      <c r="GW142" s="163"/>
      <c r="GX142" s="163"/>
      <c r="GY142" s="163"/>
      <c r="GZ142" s="163"/>
      <c r="HA142" s="163"/>
      <c r="HB142" s="163"/>
      <c r="HC142" s="163"/>
      <c r="HD142" s="163"/>
      <c r="HE142" s="163"/>
      <c r="HF142" s="163"/>
      <c r="HG142" s="163"/>
      <c r="HH142" s="163"/>
      <c r="HI142" s="163"/>
      <c r="HJ142" s="163"/>
      <c r="HK142" s="163"/>
      <c r="HL142" s="163"/>
      <c r="HM142" s="163"/>
      <c r="HN142" s="163"/>
      <c r="HO142" s="163"/>
      <c r="HP142" s="163"/>
      <c r="HQ142" s="163"/>
      <c r="HR142" s="163"/>
      <c r="HS142" s="163"/>
      <c r="HT142" s="163"/>
      <c r="HU142" s="163"/>
      <c r="HV142" s="163"/>
      <c r="HW142" s="163"/>
      <c r="HX142" s="163"/>
      <c r="HY142" s="163"/>
      <c r="HZ142" s="163"/>
      <c r="IA142" s="163"/>
      <c r="IB142" s="163"/>
      <c r="IC142" s="163"/>
      <c r="ID142" s="163"/>
      <c r="IE142" s="163"/>
    </row>
    <row r="143" spans="1:239" s="164" customFormat="1" ht="13.5" customHeight="1">
      <c r="A143" s="159"/>
      <c r="B143" s="160"/>
      <c r="C143" s="83"/>
      <c r="D143" s="161" t="s">
        <v>153</v>
      </c>
      <c r="E143" s="83"/>
      <c r="F143" s="31"/>
      <c r="G143" s="88"/>
      <c r="H143" s="88"/>
      <c r="I143" s="3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  <c r="BI143" s="163"/>
      <c r="BJ143" s="163"/>
      <c r="BK143" s="163"/>
      <c r="BL143" s="163"/>
      <c r="BM143" s="163"/>
      <c r="BN143" s="163"/>
      <c r="BO143" s="163"/>
      <c r="BP143" s="163"/>
      <c r="BQ143" s="163"/>
      <c r="BR143" s="163"/>
      <c r="BS143" s="163"/>
      <c r="BT143" s="163"/>
      <c r="BU143" s="163"/>
      <c r="BV143" s="163"/>
      <c r="BW143" s="163"/>
      <c r="BX143" s="163"/>
      <c r="BY143" s="163"/>
      <c r="BZ143" s="163"/>
      <c r="CA143" s="163"/>
      <c r="CB143" s="163"/>
      <c r="CC143" s="163"/>
      <c r="CD143" s="163"/>
      <c r="CE143" s="163"/>
      <c r="CF143" s="163"/>
      <c r="CG143" s="163"/>
      <c r="CH143" s="163"/>
      <c r="CI143" s="163"/>
      <c r="CJ143" s="163"/>
      <c r="CK143" s="163"/>
      <c r="CL143" s="163"/>
      <c r="CM143" s="163"/>
      <c r="CN143" s="163"/>
      <c r="CO143" s="163"/>
      <c r="CP143" s="163"/>
      <c r="CQ143" s="163"/>
      <c r="CR143" s="163"/>
      <c r="CS143" s="163"/>
      <c r="CT143" s="163"/>
      <c r="CU143" s="163"/>
      <c r="CV143" s="163"/>
      <c r="CW143" s="163"/>
      <c r="CX143" s="163"/>
      <c r="CY143" s="163"/>
      <c r="CZ143" s="163"/>
      <c r="DA143" s="163"/>
      <c r="DB143" s="163"/>
      <c r="DC143" s="163"/>
      <c r="DD143" s="163"/>
      <c r="DE143" s="163"/>
      <c r="DF143" s="163"/>
      <c r="DG143" s="163"/>
      <c r="DH143" s="163"/>
      <c r="DI143" s="163"/>
      <c r="DJ143" s="163"/>
      <c r="DK143" s="163"/>
      <c r="DL143" s="163"/>
      <c r="DM143" s="163"/>
      <c r="DN143" s="163"/>
      <c r="DO143" s="163"/>
      <c r="DP143" s="163"/>
      <c r="DQ143" s="163"/>
      <c r="DR143" s="163"/>
      <c r="DS143" s="163"/>
      <c r="DT143" s="163"/>
      <c r="DU143" s="163"/>
      <c r="DV143" s="163"/>
      <c r="DW143" s="163"/>
      <c r="DX143" s="163"/>
      <c r="DY143" s="163"/>
      <c r="DZ143" s="163"/>
      <c r="EA143" s="163"/>
      <c r="EB143" s="163"/>
      <c r="EC143" s="163"/>
      <c r="ED143" s="163"/>
      <c r="EE143" s="163"/>
      <c r="EF143" s="163"/>
      <c r="EG143" s="163"/>
      <c r="EH143" s="163"/>
      <c r="EI143" s="163"/>
      <c r="EJ143" s="163"/>
      <c r="EK143" s="163"/>
      <c r="EL143" s="163"/>
      <c r="EM143" s="163"/>
      <c r="EN143" s="163"/>
      <c r="EO143" s="163"/>
      <c r="EP143" s="163"/>
      <c r="EQ143" s="163"/>
      <c r="ER143" s="163"/>
      <c r="ES143" s="163"/>
      <c r="ET143" s="163"/>
      <c r="EU143" s="163"/>
      <c r="EV143" s="163"/>
      <c r="EW143" s="163"/>
      <c r="EX143" s="163"/>
      <c r="EY143" s="163"/>
      <c r="EZ143" s="163"/>
      <c r="FA143" s="163"/>
      <c r="FB143" s="163"/>
      <c r="FC143" s="163"/>
      <c r="FD143" s="163"/>
      <c r="FE143" s="163"/>
      <c r="FF143" s="163"/>
      <c r="FG143" s="163"/>
      <c r="FH143" s="163"/>
      <c r="FI143" s="163"/>
      <c r="FJ143" s="163"/>
      <c r="FK143" s="163"/>
      <c r="FL143" s="163"/>
      <c r="FM143" s="163"/>
      <c r="FN143" s="163"/>
      <c r="FO143" s="163"/>
      <c r="FP143" s="163"/>
      <c r="FQ143" s="163"/>
      <c r="FR143" s="163"/>
      <c r="FS143" s="163"/>
      <c r="FT143" s="163"/>
      <c r="FU143" s="163"/>
      <c r="FV143" s="163"/>
      <c r="FW143" s="163"/>
      <c r="FX143" s="163"/>
      <c r="FY143" s="163"/>
      <c r="FZ143" s="163"/>
      <c r="GA143" s="163"/>
      <c r="GB143" s="163"/>
      <c r="GC143" s="163"/>
      <c r="GD143" s="163"/>
      <c r="GE143" s="163"/>
      <c r="GF143" s="163"/>
      <c r="GG143" s="163"/>
      <c r="GH143" s="163"/>
      <c r="GI143" s="163"/>
      <c r="GJ143" s="163"/>
      <c r="GK143" s="163"/>
      <c r="GL143" s="163"/>
      <c r="GM143" s="163"/>
      <c r="GN143" s="163"/>
      <c r="GO143" s="163"/>
      <c r="GP143" s="163"/>
      <c r="GQ143" s="163"/>
      <c r="GR143" s="163"/>
      <c r="GS143" s="163"/>
      <c r="GT143" s="163"/>
      <c r="GU143" s="163"/>
      <c r="GV143" s="163"/>
      <c r="GW143" s="163"/>
      <c r="GX143" s="163"/>
      <c r="GY143" s="163"/>
      <c r="GZ143" s="163"/>
      <c r="HA143" s="163"/>
      <c r="HB143" s="163"/>
      <c r="HC143" s="163"/>
      <c r="HD143" s="163"/>
      <c r="HE143" s="163"/>
      <c r="HF143" s="163"/>
      <c r="HG143" s="163"/>
      <c r="HH143" s="163"/>
      <c r="HI143" s="163"/>
      <c r="HJ143" s="163"/>
      <c r="HK143" s="163"/>
      <c r="HL143" s="163"/>
      <c r="HM143" s="163"/>
      <c r="HN143" s="163"/>
      <c r="HO143" s="163"/>
      <c r="HP143" s="163"/>
      <c r="HQ143" s="163"/>
      <c r="HR143" s="163"/>
      <c r="HS143" s="163"/>
      <c r="HT143" s="163"/>
      <c r="HU143" s="163"/>
      <c r="HV143" s="163"/>
      <c r="HW143" s="163"/>
      <c r="HX143" s="163"/>
      <c r="HY143" s="163"/>
      <c r="HZ143" s="163"/>
      <c r="IA143" s="163"/>
      <c r="IB143" s="163"/>
      <c r="IC143" s="163"/>
      <c r="ID143" s="163"/>
      <c r="IE143" s="163"/>
    </row>
    <row r="144" spans="1:239" s="164" customFormat="1" ht="13.5" customHeight="1">
      <c r="A144" s="159"/>
      <c r="B144" s="160"/>
      <c r="C144" s="83"/>
      <c r="D144" s="161" t="s">
        <v>143</v>
      </c>
      <c r="E144" s="83"/>
      <c r="F144" s="31">
        <f>(4.14*2)*4</f>
        <v>33.119999999999997</v>
      </c>
      <c r="G144" s="88"/>
      <c r="H144" s="88"/>
      <c r="I144" s="33"/>
      <c r="J144" s="162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  <c r="BI144" s="163"/>
      <c r="BJ144" s="163"/>
      <c r="BK144" s="163"/>
      <c r="BL144" s="163"/>
      <c r="BM144" s="163"/>
      <c r="BN144" s="163"/>
      <c r="BO144" s="163"/>
      <c r="BP144" s="163"/>
      <c r="BQ144" s="163"/>
      <c r="BR144" s="163"/>
      <c r="BS144" s="163"/>
      <c r="BT144" s="163"/>
      <c r="BU144" s="163"/>
      <c r="BV144" s="163"/>
      <c r="BW144" s="163"/>
      <c r="BX144" s="163"/>
      <c r="BY144" s="163"/>
      <c r="BZ144" s="163"/>
      <c r="CA144" s="163"/>
      <c r="CB144" s="163"/>
      <c r="CC144" s="163"/>
      <c r="CD144" s="163"/>
      <c r="CE144" s="163"/>
      <c r="CF144" s="163"/>
      <c r="CG144" s="163"/>
      <c r="CH144" s="163"/>
      <c r="CI144" s="163"/>
      <c r="CJ144" s="163"/>
      <c r="CK144" s="163"/>
      <c r="CL144" s="163"/>
      <c r="CM144" s="163"/>
      <c r="CN144" s="163"/>
      <c r="CO144" s="163"/>
      <c r="CP144" s="163"/>
      <c r="CQ144" s="163"/>
      <c r="CR144" s="163"/>
      <c r="CS144" s="163"/>
      <c r="CT144" s="163"/>
      <c r="CU144" s="163"/>
      <c r="CV144" s="163"/>
      <c r="CW144" s="163"/>
      <c r="CX144" s="163"/>
      <c r="CY144" s="163"/>
      <c r="CZ144" s="163"/>
      <c r="DA144" s="163"/>
      <c r="DB144" s="163"/>
      <c r="DC144" s="163"/>
      <c r="DD144" s="163"/>
      <c r="DE144" s="163"/>
      <c r="DF144" s="163"/>
      <c r="DG144" s="163"/>
      <c r="DH144" s="163"/>
      <c r="DI144" s="163"/>
      <c r="DJ144" s="163"/>
      <c r="DK144" s="163"/>
      <c r="DL144" s="163"/>
      <c r="DM144" s="163"/>
      <c r="DN144" s="163"/>
      <c r="DO144" s="163"/>
      <c r="DP144" s="163"/>
      <c r="DQ144" s="163"/>
      <c r="DR144" s="163"/>
      <c r="DS144" s="163"/>
      <c r="DT144" s="163"/>
      <c r="DU144" s="163"/>
      <c r="DV144" s="163"/>
      <c r="DW144" s="163"/>
      <c r="DX144" s="163"/>
      <c r="DY144" s="163"/>
      <c r="DZ144" s="163"/>
      <c r="EA144" s="163"/>
      <c r="EB144" s="163"/>
      <c r="EC144" s="163"/>
      <c r="ED144" s="163"/>
      <c r="EE144" s="163"/>
      <c r="EF144" s="163"/>
      <c r="EG144" s="163"/>
      <c r="EH144" s="163"/>
      <c r="EI144" s="163"/>
      <c r="EJ144" s="163"/>
      <c r="EK144" s="163"/>
      <c r="EL144" s="163"/>
      <c r="EM144" s="163"/>
      <c r="EN144" s="163"/>
      <c r="EO144" s="163"/>
      <c r="EP144" s="163"/>
      <c r="EQ144" s="163"/>
      <c r="ER144" s="163"/>
      <c r="ES144" s="163"/>
      <c r="ET144" s="163"/>
      <c r="EU144" s="163"/>
      <c r="EV144" s="163"/>
      <c r="EW144" s="163"/>
      <c r="EX144" s="163"/>
      <c r="EY144" s="163"/>
      <c r="EZ144" s="163"/>
      <c r="FA144" s="163"/>
      <c r="FB144" s="163"/>
      <c r="FC144" s="163"/>
      <c r="FD144" s="163"/>
      <c r="FE144" s="163"/>
      <c r="FF144" s="163"/>
      <c r="FG144" s="163"/>
      <c r="FH144" s="163"/>
      <c r="FI144" s="163"/>
      <c r="FJ144" s="163"/>
      <c r="FK144" s="163"/>
      <c r="FL144" s="163"/>
      <c r="FM144" s="163"/>
      <c r="FN144" s="163"/>
      <c r="FO144" s="163"/>
      <c r="FP144" s="163"/>
      <c r="FQ144" s="163"/>
      <c r="FR144" s="163"/>
      <c r="FS144" s="163"/>
      <c r="FT144" s="163"/>
      <c r="FU144" s="163"/>
      <c r="FV144" s="163"/>
      <c r="FW144" s="163"/>
      <c r="FX144" s="163"/>
      <c r="FY144" s="163"/>
      <c r="FZ144" s="163"/>
      <c r="GA144" s="163"/>
      <c r="GB144" s="163"/>
      <c r="GC144" s="163"/>
      <c r="GD144" s="163"/>
      <c r="GE144" s="163"/>
      <c r="GF144" s="163"/>
      <c r="GG144" s="163"/>
      <c r="GH144" s="163"/>
      <c r="GI144" s="163"/>
      <c r="GJ144" s="163"/>
      <c r="GK144" s="163"/>
      <c r="GL144" s="163"/>
      <c r="GM144" s="163"/>
      <c r="GN144" s="163"/>
      <c r="GO144" s="163"/>
      <c r="GP144" s="163"/>
      <c r="GQ144" s="163"/>
      <c r="GR144" s="163"/>
      <c r="GS144" s="163"/>
      <c r="GT144" s="163"/>
      <c r="GU144" s="163"/>
      <c r="GV144" s="163"/>
      <c r="GW144" s="163"/>
      <c r="GX144" s="163"/>
      <c r="GY144" s="163"/>
      <c r="GZ144" s="163"/>
      <c r="HA144" s="163"/>
      <c r="HB144" s="163"/>
      <c r="HC144" s="163"/>
      <c r="HD144" s="163"/>
      <c r="HE144" s="163"/>
      <c r="HF144" s="163"/>
      <c r="HG144" s="163"/>
      <c r="HH144" s="163"/>
      <c r="HI144" s="163"/>
      <c r="HJ144" s="163"/>
      <c r="HK144" s="163"/>
      <c r="HL144" s="163"/>
      <c r="HM144" s="163"/>
      <c r="HN144" s="163"/>
      <c r="HO144" s="163"/>
      <c r="HP144" s="163"/>
      <c r="HQ144" s="163"/>
      <c r="HR144" s="163"/>
      <c r="HS144" s="163"/>
      <c r="HT144" s="163"/>
      <c r="HU144" s="163"/>
      <c r="HV144" s="163"/>
      <c r="HW144" s="163"/>
      <c r="HX144" s="163"/>
      <c r="HY144" s="163"/>
      <c r="HZ144" s="163"/>
      <c r="IA144" s="163"/>
      <c r="IB144" s="163"/>
      <c r="IC144" s="163"/>
      <c r="ID144" s="163"/>
      <c r="IE144" s="163"/>
    </row>
    <row r="145" spans="1:239" s="164" customFormat="1" ht="13.5" customHeight="1">
      <c r="A145" s="24">
        <v>38</v>
      </c>
      <c r="B145" s="28" t="s">
        <v>136</v>
      </c>
      <c r="C145" s="25">
        <v>783615551</v>
      </c>
      <c r="D145" s="25" t="s">
        <v>154</v>
      </c>
      <c r="E145" s="25" t="s">
        <v>25</v>
      </c>
      <c r="F145" s="34">
        <f>SUM(F147)</f>
        <v>33.119999999999997</v>
      </c>
      <c r="G145" s="26"/>
      <c r="H145" s="26">
        <f>F145*G145</f>
        <v>0</v>
      </c>
      <c r="I145" s="154" t="s">
        <v>93</v>
      </c>
      <c r="J145" s="186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/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  <c r="BI145" s="163"/>
      <c r="BJ145" s="163"/>
      <c r="BK145" s="163"/>
      <c r="BL145" s="163"/>
      <c r="BM145" s="163"/>
      <c r="BN145" s="163"/>
      <c r="BO145" s="163"/>
      <c r="BP145" s="163"/>
      <c r="BQ145" s="163"/>
      <c r="BR145" s="163"/>
      <c r="BS145" s="163"/>
      <c r="BT145" s="163"/>
      <c r="BU145" s="163"/>
      <c r="BV145" s="163"/>
      <c r="BW145" s="163"/>
      <c r="BX145" s="163"/>
      <c r="BY145" s="163"/>
      <c r="BZ145" s="163"/>
      <c r="CA145" s="163"/>
      <c r="CB145" s="163"/>
      <c r="CC145" s="163"/>
      <c r="CD145" s="163"/>
      <c r="CE145" s="163"/>
      <c r="CF145" s="163"/>
      <c r="CG145" s="163"/>
      <c r="CH145" s="163"/>
      <c r="CI145" s="163"/>
      <c r="CJ145" s="163"/>
      <c r="CK145" s="163"/>
      <c r="CL145" s="163"/>
      <c r="CM145" s="163"/>
      <c r="CN145" s="163"/>
      <c r="CO145" s="163"/>
      <c r="CP145" s="163"/>
      <c r="CQ145" s="163"/>
      <c r="CR145" s="163"/>
      <c r="CS145" s="163"/>
      <c r="CT145" s="163"/>
      <c r="CU145" s="163"/>
      <c r="CV145" s="163"/>
      <c r="CW145" s="163"/>
      <c r="CX145" s="163"/>
      <c r="CY145" s="163"/>
      <c r="CZ145" s="163"/>
      <c r="DA145" s="163"/>
      <c r="DB145" s="163"/>
      <c r="DC145" s="163"/>
      <c r="DD145" s="163"/>
      <c r="DE145" s="163"/>
      <c r="DF145" s="163"/>
      <c r="DG145" s="163"/>
      <c r="DH145" s="163"/>
      <c r="DI145" s="163"/>
      <c r="DJ145" s="163"/>
      <c r="DK145" s="163"/>
      <c r="DL145" s="163"/>
      <c r="DM145" s="163"/>
      <c r="DN145" s="163"/>
      <c r="DO145" s="163"/>
      <c r="DP145" s="163"/>
      <c r="DQ145" s="163"/>
      <c r="DR145" s="163"/>
      <c r="DS145" s="163"/>
      <c r="DT145" s="163"/>
      <c r="DU145" s="163"/>
      <c r="DV145" s="163"/>
      <c r="DW145" s="163"/>
      <c r="DX145" s="163"/>
      <c r="DY145" s="163"/>
      <c r="DZ145" s="163"/>
      <c r="EA145" s="163"/>
      <c r="EB145" s="163"/>
      <c r="EC145" s="163"/>
      <c r="ED145" s="163"/>
      <c r="EE145" s="163"/>
      <c r="EF145" s="163"/>
      <c r="EG145" s="163"/>
      <c r="EH145" s="163"/>
      <c r="EI145" s="163"/>
      <c r="EJ145" s="163"/>
      <c r="EK145" s="163"/>
      <c r="EL145" s="163"/>
      <c r="EM145" s="163"/>
      <c r="EN145" s="163"/>
      <c r="EO145" s="163"/>
      <c r="EP145" s="163"/>
      <c r="EQ145" s="163"/>
      <c r="ER145" s="163"/>
      <c r="ES145" s="163"/>
      <c r="ET145" s="163"/>
      <c r="EU145" s="163"/>
      <c r="EV145" s="163"/>
      <c r="EW145" s="163"/>
      <c r="EX145" s="163"/>
      <c r="EY145" s="163"/>
      <c r="EZ145" s="163"/>
      <c r="FA145" s="163"/>
      <c r="FB145" s="163"/>
      <c r="FC145" s="163"/>
      <c r="FD145" s="163"/>
      <c r="FE145" s="163"/>
      <c r="FF145" s="163"/>
      <c r="FG145" s="163"/>
      <c r="FH145" s="163"/>
      <c r="FI145" s="163"/>
      <c r="FJ145" s="163"/>
      <c r="FK145" s="163"/>
      <c r="FL145" s="163"/>
      <c r="FM145" s="163"/>
      <c r="FN145" s="163"/>
      <c r="FO145" s="163"/>
      <c r="FP145" s="163"/>
      <c r="FQ145" s="163"/>
      <c r="FR145" s="163"/>
      <c r="FS145" s="163"/>
      <c r="FT145" s="163"/>
      <c r="FU145" s="163"/>
      <c r="FV145" s="163"/>
      <c r="FW145" s="163"/>
      <c r="FX145" s="163"/>
      <c r="FY145" s="163"/>
      <c r="FZ145" s="163"/>
      <c r="GA145" s="163"/>
      <c r="GB145" s="163"/>
      <c r="GC145" s="163"/>
      <c r="GD145" s="163"/>
      <c r="GE145" s="163"/>
      <c r="GF145" s="163"/>
      <c r="GG145" s="163"/>
      <c r="GH145" s="163"/>
      <c r="GI145" s="163"/>
      <c r="GJ145" s="163"/>
      <c r="GK145" s="163"/>
      <c r="GL145" s="163"/>
      <c r="GM145" s="163"/>
      <c r="GN145" s="163"/>
      <c r="GO145" s="163"/>
      <c r="GP145" s="163"/>
      <c r="GQ145" s="163"/>
      <c r="GR145" s="163"/>
      <c r="GS145" s="163"/>
      <c r="GT145" s="163"/>
      <c r="GU145" s="163"/>
      <c r="GV145" s="163"/>
      <c r="GW145" s="163"/>
      <c r="GX145" s="163"/>
      <c r="GY145" s="163"/>
      <c r="GZ145" s="163"/>
      <c r="HA145" s="163"/>
      <c r="HB145" s="163"/>
      <c r="HC145" s="163"/>
      <c r="HD145" s="163"/>
      <c r="HE145" s="163"/>
      <c r="HF145" s="163"/>
      <c r="HG145" s="163"/>
      <c r="HH145" s="163"/>
      <c r="HI145" s="163"/>
      <c r="HJ145" s="163"/>
      <c r="HK145" s="163"/>
      <c r="HL145" s="163"/>
      <c r="HM145" s="163"/>
      <c r="HN145" s="163"/>
      <c r="HO145" s="163"/>
      <c r="HP145" s="163"/>
      <c r="HQ145" s="163"/>
      <c r="HR145" s="163"/>
      <c r="HS145" s="163"/>
      <c r="HT145" s="163"/>
      <c r="HU145" s="163"/>
      <c r="HV145" s="163"/>
      <c r="HW145" s="163"/>
      <c r="HX145" s="163"/>
      <c r="HY145" s="163"/>
      <c r="HZ145" s="163"/>
      <c r="IA145" s="163"/>
      <c r="IB145" s="163"/>
      <c r="IC145" s="163"/>
      <c r="ID145" s="163"/>
      <c r="IE145" s="163"/>
    </row>
    <row r="146" spans="1:239" s="164" customFormat="1" ht="13.5" customHeight="1">
      <c r="A146" s="159"/>
      <c r="B146" s="160"/>
      <c r="C146" s="83"/>
      <c r="D146" s="161" t="s">
        <v>155</v>
      </c>
      <c r="E146" s="83"/>
      <c r="F146" s="31"/>
      <c r="G146" s="88"/>
      <c r="H146" s="88"/>
      <c r="I146" s="3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  <c r="BI146" s="163"/>
      <c r="BJ146" s="163"/>
      <c r="BK146" s="163"/>
      <c r="BL146" s="163"/>
      <c r="BM146" s="163"/>
      <c r="BN146" s="163"/>
      <c r="BO146" s="163"/>
      <c r="BP146" s="163"/>
      <c r="BQ146" s="163"/>
      <c r="BR146" s="163"/>
      <c r="BS146" s="163"/>
      <c r="BT146" s="163"/>
      <c r="BU146" s="163"/>
      <c r="BV146" s="163"/>
      <c r="BW146" s="163"/>
      <c r="BX146" s="163"/>
      <c r="BY146" s="163"/>
      <c r="BZ146" s="163"/>
      <c r="CA146" s="163"/>
      <c r="CB146" s="163"/>
      <c r="CC146" s="163"/>
      <c r="CD146" s="163"/>
      <c r="CE146" s="163"/>
      <c r="CF146" s="163"/>
      <c r="CG146" s="163"/>
      <c r="CH146" s="163"/>
      <c r="CI146" s="163"/>
      <c r="CJ146" s="163"/>
      <c r="CK146" s="163"/>
      <c r="CL146" s="163"/>
      <c r="CM146" s="163"/>
      <c r="CN146" s="163"/>
      <c r="CO146" s="163"/>
      <c r="CP146" s="163"/>
      <c r="CQ146" s="163"/>
      <c r="CR146" s="163"/>
      <c r="CS146" s="163"/>
      <c r="CT146" s="163"/>
      <c r="CU146" s="163"/>
      <c r="CV146" s="163"/>
      <c r="CW146" s="163"/>
      <c r="CX146" s="163"/>
      <c r="CY146" s="163"/>
      <c r="CZ146" s="163"/>
      <c r="DA146" s="163"/>
      <c r="DB146" s="163"/>
      <c r="DC146" s="163"/>
      <c r="DD146" s="163"/>
      <c r="DE146" s="163"/>
      <c r="DF146" s="163"/>
      <c r="DG146" s="163"/>
      <c r="DH146" s="163"/>
      <c r="DI146" s="163"/>
      <c r="DJ146" s="163"/>
      <c r="DK146" s="163"/>
      <c r="DL146" s="163"/>
      <c r="DM146" s="163"/>
      <c r="DN146" s="163"/>
      <c r="DO146" s="163"/>
      <c r="DP146" s="163"/>
      <c r="DQ146" s="163"/>
      <c r="DR146" s="163"/>
      <c r="DS146" s="163"/>
      <c r="DT146" s="163"/>
      <c r="DU146" s="163"/>
      <c r="DV146" s="163"/>
      <c r="DW146" s="163"/>
      <c r="DX146" s="163"/>
      <c r="DY146" s="163"/>
      <c r="DZ146" s="163"/>
      <c r="EA146" s="163"/>
      <c r="EB146" s="163"/>
      <c r="EC146" s="163"/>
      <c r="ED146" s="163"/>
      <c r="EE146" s="163"/>
      <c r="EF146" s="163"/>
      <c r="EG146" s="163"/>
      <c r="EH146" s="163"/>
      <c r="EI146" s="163"/>
      <c r="EJ146" s="163"/>
      <c r="EK146" s="163"/>
      <c r="EL146" s="163"/>
      <c r="EM146" s="163"/>
      <c r="EN146" s="163"/>
      <c r="EO146" s="163"/>
      <c r="EP146" s="163"/>
      <c r="EQ146" s="163"/>
      <c r="ER146" s="163"/>
      <c r="ES146" s="163"/>
      <c r="ET146" s="163"/>
      <c r="EU146" s="163"/>
      <c r="EV146" s="163"/>
      <c r="EW146" s="163"/>
      <c r="EX146" s="163"/>
      <c r="EY146" s="163"/>
      <c r="EZ146" s="163"/>
      <c r="FA146" s="163"/>
      <c r="FB146" s="163"/>
      <c r="FC146" s="163"/>
      <c r="FD146" s="163"/>
      <c r="FE146" s="163"/>
      <c r="FF146" s="163"/>
      <c r="FG146" s="163"/>
      <c r="FH146" s="163"/>
      <c r="FI146" s="163"/>
      <c r="FJ146" s="163"/>
      <c r="FK146" s="163"/>
      <c r="FL146" s="163"/>
      <c r="FM146" s="163"/>
      <c r="FN146" s="163"/>
      <c r="FO146" s="163"/>
      <c r="FP146" s="163"/>
      <c r="FQ146" s="163"/>
      <c r="FR146" s="163"/>
      <c r="FS146" s="163"/>
      <c r="FT146" s="163"/>
      <c r="FU146" s="163"/>
      <c r="FV146" s="163"/>
      <c r="FW146" s="163"/>
      <c r="FX146" s="163"/>
      <c r="FY146" s="163"/>
      <c r="FZ146" s="163"/>
      <c r="GA146" s="163"/>
      <c r="GB146" s="163"/>
      <c r="GC146" s="163"/>
      <c r="GD146" s="163"/>
      <c r="GE146" s="163"/>
      <c r="GF146" s="163"/>
      <c r="GG146" s="163"/>
      <c r="GH146" s="163"/>
      <c r="GI146" s="163"/>
      <c r="GJ146" s="163"/>
      <c r="GK146" s="163"/>
      <c r="GL146" s="163"/>
      <c r="GM146" s="163"/>
      <c r="GN146" s="163"/>
      <c r="GO146" s="163"/>
      <c r="GP146" s="163"/>
      <c r="GQ146" s="163"/>
      <c r="GR146" s="163"/>
      <c r="GS146" s="163"/>
      <c r="GT146" s="163"/>
      <c r="GU146" s="163"/>
      <c r="GV146" s="163"/>
      <c r="GW146" s="163"/>
      <c r="GX146" s="163"/>
      <c r="GY146" s="163"/>
      <c r="GZ146" s="163"/>
      <c r="HA146" s="163"/>
      <c r="HB146" s="163"/>
      <c r="HC146" s="163"/>
      <c r="HD146" s="163"/>
      <c r="HE146" s="163"/>
      <c r="HF146" s="163"/>
      <c r="HG146" s="163"/>
      <c r="HH146" s="163"/>
      <c r="HI146" s="163"/>
      <c r="HJ146" s="163"/>
      <c r="HK146" s="163"/>
      <c r="HL146" s="163"/>
      <c r="HM146" s="163"/>
      <c r="HN146" s="163"/>
      <c r="HO146" s="163"/>
      <c r="HP146" s="163"/>
      <c r="HQ146" s="163"/>
      <c r="HR146" s="163"/>
      <c r="HS146" s="163"/>
      <c r="HT146" s="163"/>
      <c r="HU146" s="163"/>
      <c r="HV146" s="163"/>
      <c r="HW146" s="163"/>
      <c r="HX146" s="163"/>
      <c r="HY146" s="163"/>
      <c r="HZ146" s="163"/>
      <c r="IA146" s="163"/>
      <c r="IB146" s="163"/>
      <c r="IC146" s="163"/>
      <c r="ID146" s="163"/>
      <c r="IE146" s="163"/>
    </row>
    <row r="147" spans="1:239" s="164" customFormat="1" ht="13.5" customHeight="1">
      <c r="A147" s="159"/>
      <c r="B147" s="160"/>
      <c r="C147" s="83"/>
      <c r="D147" s="161" t="s">
        <v>143</v>
      </c>
      <c r="E147" s="83"/>
      <c r="F147" s="31">
        <f>(4.14*2)*4</f>
        <v>33.119999999999997</v>
      </c>
      <c r="G147" s="88"/>
      <c r="H147" s="88"/>
      <c r="I147" s="33"/>
      <c r="J147" s="162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  <c r="BI147" s="163"/>
      <c r="BJ147" s="163"/>
      <c r="BK147" s="163"/>
      <c r="BL147" s="163"/>
      <c r="BM147" s="163"/>
      <c r="BN147" s="163"/>
      <c r="BO147" s="163"/>
      <c r="BP147" s="163"/>
      <c r="BQ147" s="163"/>
      <c r="BR147" s="163"/>
      <c r="BS147" s="163"/>
      <c r="BT147" s="163"/>
      <c r="BU147" s="163"/>
      <c r="BV147" s="163"/>
      <c r="BW147" s="163"/>
      <c r="BX147" s="163"/>
      <c r="BY147" s="163"/>
      <c r="BZ147" s="163"/>
      <c r="CA147" s="163"/>
      <c r="CB147" s="163"/>
      <c r="CC147" s="163"/>
      <c r="CD147" s="163"/>
      <c r="CE147" s="163"/>
      <c r="CF147" s="163"/>
      <c r="CG147" s="163"/>
      <c r="CH147" s="163"/>
      <c r="CI147" s="163"/>
      <c r="CJ147" s="163"/>
      <c r="CK147" s="163"/>
      <c r="CL147" s="163"/>
      <c r="CM147" s="163"/>
      <c r="CN147" s="163"/>
      <c r="CO147" s="163"/>
      <c r="CP147" s="163"/>
      <c r="CQ147" s="163"/>
      <c r="CR147" s="163"/>
      <c r="CS147" s="163"/>
      <c r="CT147" s="163"/>
      <c r="CU147" s="163"/>
      <c r="CV147" s="163"/>
      <c r="CW147" s="163"/>
      <c r="CX147" s="163"/>
      <c r="CY147" s="163"/>
      <c r="CZ147" s="163"/>
      <c r="DA147" s="163"/>
      <c r="DB147" s="163"/>
      <c r="DC147" s="163"/>
      <c r="DD147" s="163"/>
      <c r="DE147" s="163"/>
      <c r="DF147" s="163"/>
      <c r="DG147" s="163"/>
      <c r="DH147" s="163"/>
      <c r="DI147" s="163"/>
      <c r="DJ147" s="163"/>
      <c r="DK147" s="163"/>
      <c r="DL147" s="163"/>
      <c r="DM147" s="163"/>
      <c r="DN147" s="163"/>
      <c r="DO147" s="163"/>
      <c r="DP147" s="163"/>
      <c r="DQ147" s="163"/>
      <c r="DR147" s="163"/>
      <c r="DS147" s="163"/>
      <c r="DT147" s="163"/>
      <c r="DU147" s="163"/>
      <c r="DV147" s="163"/>
      <c r="DW147" s="163"/>
      <c r="DX147" s="163"/>
      <c r="DY147" s="163"/>
      <c r="DZ147" s="163"/>
      <c r="EA147" s="163"/>
      <c r="EB147" s="163"/>
      <c r="EC147" s="163"/>
      <c r="ED147" s="163"/>
      <c r="EE147" s="163"/>
      <c r="EF147" s="163"/>
      <c r="EG147" s="163"/>
      <c r="EH147" s="163"/>
      <c r="EI147" s="163"/>
      <c r="EJ147" s="163"/>
      <c r="EK147" s="163"/>
      <c r="EL147" s="163"/>
      <c r="EM147" s="163"/>
      <c r="EN147" s="163"/>
      <c r="EO147" s="163"/>
      <c r="EP147" s="163"/>
      <c r="EQ147" s="163"/>
      <c r="ER147" s="163"/>
      <c r="ES147" s="163"/>
      <c r="ET147" s="163"/>
      <c r="EU147" s="163"/>
      <c r="EV147" s="163"/>
      <c r="EW147" s="163"/>
      <c r="EX147" s="163"/>
      <c r="EY147" s="163"/>
      <c r="EZ147" s="163"/>
      <c r="FA147" s="163"/>
      <c r="FB147" s="163"/>
      <c r="FC147" s="163"/>
      <c r="FD147" s="163"/>
      <c r="FE147" s="163"/>
      <c r="FF147" s="163"/>
      <c r="FG147" s="163"/>
      <c r="FH147" s="163"/>
      <c r="FI147" s="163"/>
      <c r="FJ147" s="163"/>
      <c r="FK147" s="163"/>
      <c r="FL147" s="163"/>
      <c r="FM147" s="163"/>
      <c r="FN147" s="163"/>
      <c r="FO147" s="163"/>
      <c r="FP147" s="163"/>
      <c r="FQ147" s="163"/>
      <c r="FR147" s="163"/>
      <c r="FS147" s="163"/>
      <c r="FT147" s="163"/>
      <c r="FU147" s="163"/>
      <c r="FV147" s="163"/>
      <c r="FW147" s="163"/>
      <c r="FX147" s="163"/>
      <c r="FY147" s="163"/>
      <c r="FZ147" s="163"/>
      <c r="GA147" s="163"/>
      <c r="GB147" s="163"/>
      <c r="GC147" s="163"/>
      <c r="GD147" s="163"/>
      <c r="GE147" s="163"/>
      <c r="GF147" s="163"/>
      <c r="GG147" s="163"/>
      <c r="GH147" s="163"/>
      <c r="GI147" s="163"/>
      <c r="GJ147" s="163"/>
      <c r="GK147" s="163"/>
      <c r="GL147" s="163"/>
      <c r="GM147" s="163"/>
      <c r="GN147" s="163"/>
      <c r="GO147" s="163"/>
      <c r="GP147" s="163"/>
      <c r="GQ147" s="163"/>
      <c r="GR147" s="163"/>
      <c r="GS147" s="163"/>
      <c r="GT147" s="163"/>
      <c r="GU147" s="163"/>
      <c r="GV147" s="163"/>
      <c r="GW147" s="163"/>
      <c r="GX147" s="163"/>
      <c r="GY147" s="163"/>
      <c r="GZ147" s="163"/>
      <c r="HA147" s="163"/>
      <c r="HB147" s="163"/>
      <c r="HC147" s="163"/>
      <c r="HD147" s="163"/>
      <c r="HE147" s="163"/>
      <c r="HF147" s="163"/>
      <c r="HG147" s="163"/>
      <c r="HH147" s="163"/>
      <c r="HI147" s="163"/>
      <c r="HJ147" s="163"/>
      <c r="HK147" s="163"/>
      <c r="HL147" s="163"/>
      <c r="HM147" s="163"/>
      <c r="HN147" s="163"/>
      <c r="HO147" s="163"/>
      <c r="HP147" s="163"/>
      <c r="HQ147" s="163"/>
      <c r="HR147" s="163"/>
      <c r="HS147" s="163"/>
      <c r="HT147" s="163"/>
      <c r="HU147" s="163"/>
      <c r="HV147" s="163"/>
      <c r="HW147" s="163"/>
      <c r="HX147" s="163"/>
      <c r="HY147" s="163"/>
      <c r="HZ147" s="163"/>
      <c r="IA147" s="163"/>
      <c r="IB147" s="163"/>
      <c r="IC147" s="163"/>
      <c r="ID147" s="163"/>
      <c r="IE147" s="163"/>
    </row>
    <row r="148" spans="1:239" s="164" customFormat="1" ht="13.5" customHeight="1">
      <c r="A148" s="24">
        <v>39</v>
      </c>
      <c r="B148" s="28" t="s">
        <v>136</v>
      </c>
      <c r="C148" s="25">
        <v>783617117</v>
      </c>
      <c r="D148" s="25" t="s">
        <v>156</v>
      </c>
      <c r="E148" s="25" t="s">
        <v>92</v>
      </c>
      <c r="F148" s="34">
        <f>SUM(F150:F151)</f>
        <v>55.620000000000005</v>
      </c>
      <c r="G148" s="26"/>
      <c r="H148" s="26">
        <f>F148*G148</f>
        <v>0</v>
      </c>
      <c r="I148" s="154" t="s">
        <v>93</v>
      </c>
      <c r="J148" s="190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  <c r="BI148" s="163"/>
      <c r="BJ148" s="163"/>
      <c r="BK148" s="163"/>
      <c r="BL148" s="163"/>
      <c r="BM148" s="163"/>
      <c r="BN148" s="163"/>
      <c r="BO148" s="163"/>
      <c r="BP148" s="163"/>
      <c r="BQ148" s="163"/>
      <c r="BR148" s="163"/>
      <c r="BS148" s="163"/>
      <c r="BT148" s="163"/>
      <c r="BU148" s="163"/>
      <c r="BV148" s="163"/>
      <c r="BW148" s="163"/>
      <c r="BX148" s="163"/>
      <c r="BY148" s="163"/>
      <c r="BZ148" s="163"/>
      <c r="CA148" s="163"/>
      <c r="CB148" s="163"/>
      <c r="CC148" s="163"/>
      <c r="CD148" s="163"/>
      <c r="CE148" s="163"/>
      <c r="CF148" s="163"/>
      <c r="CG148" s="163"/>
      <c r="CH148" s="163"/>
      <c r="CI148" s="163"/>
      <c r="CJ148" s="163"/>
      <c r="CK148" s="163"/>
      <c r="CL148" s="163"/>
      <c r="CM148" s="163"/>
      <c r="CN148" s="163"/>
      <c r="CO148" s="163"/>
      <c r="CP148" s="163"/>
      <c r="CQ148" s="163"/>
      <c r="CR148" s="163"/>
      <c r="CS148" s="163"/>
      <c r="CT148" s="163"/>
      <c r="CU148" s="163"/>
      <c r="CV148" s="163"/>
      <c r="CW148" s="163"/>
      <c r="CX148" s="163"/>
      <c r="CY148" s="163"/>
      <c r="CZ148" s="163"/>
      <c r="DA148" s="163"/>
      <c r="DB148" s="163"/>
      <c r="DC148" s="163"/>
      <c r="DD148" s="163"/>
      <c r="DE148" s="163"/>
      <c r="DF148" s="163"/>
      <c r="DG148" s="163"/>
      <c r="DH148" s="163"/>
      <c r="DI148" s="163"/>
      <c r="DJ148" s="163"/>
      <c r="DK148" s="163"/>
      <c r="DL148" s="163"/>
      <c r="DM148" s="163"/>
      <c r="DN148" s="163"/>
      <c r="DO148" s="163"/>
      <c r="DP148" s="163"/>
      <c r="DQ148" s="163"/>
      <c r="DR148" s="163"/>
      <c r="DS148" s="163"/>
      <c r="DT148" s="163"/>
      <c r="DU148" s="163"/>
      <c r="DV148" s="163"/>
      <c r="DW148" s="163"/>
      <c r="DX148" s="163"/>
      <c r="DY148" s="163"/>
      <c r="DZ148" s="163"/>
      <c r="EA148" s="163"/>
      <c r="EB148" s="163"/>
      <c r="EC148" s="163"/>
      <c r="ED148" s="163"/>
      <c r="EE148" s="163"/>
      <c r="EF148" s="163"/>
      <c r="EG148" s="163"/>
      <c r="EH148" s="163"/>
      <c r="EI148" s="163"/>
      <c r="EJ148" s="163"/>
      <c r="EK148" s="163"/>
      <c r="EL148" s="163"/>
      <c r="EM148" s="163"/>
      <c r="EN148" s="163"/>
      <c r="EO148" s="163"/>
      <c r="EP148" s="163"/>
      <c r="EQ148" s="163"/>
      <c r="ER148" s="163"/>
      <c r="ES148" s="163"/>
      <c r="ET148" s="163"/>
      <c r="EU148" s="163"/>
      <c r="EV148" s="163"/>
      <c r="EW148" s="163"/>
      <c r="EX148" s="163"/>
      <c r="EY148" s="163"/>
      <c r="EZ148" s="163"/>
      <c r="FA148" s="163"/>
      <c r="FB148" s="163"/>
      <c r="FC148" s="163"/>
      <c r="FD148" s="163"/>
      <c r="FE148" s="163"/>
      <c r="FF148" s="163"/>
      <c r="FG148" s="163"/>
      <c r="FH148" s="163"/>
      <c r="FI148" s="163"/>
      <c r="FJ148" s="163"/>
      <c r="FK148" s="163"/>
      <c r="FL148" s="163"/>
      <c r="FM148" s="163"/>
      <c r="FN148" s="163"/>
      <c r="FO148" s="163"/>
      <c r="FP148" s="163"/>
      <c r="FQ148" s="163"/>
      <c r="FR148" s="163"/>
      <c r="FS148" s="163"/>
      <c r="FT148" s="163"/>
      <c r="FU148" s="163"/>
      <c r="FV148" s="163"/>
      <c r="FW148" s="163"/>
      <c r="FX148" s="163"/>
      <c r="FY148" s="163"/>
      <c r="FZ148" s="163"/>
      <c r="GA148" s="163"/>
      <c r="GB148" s="163"/>
      <c r="GC148" s="163"/>
      <c r="GD148" s="163"/>
      <c r="GE148" s="163"/>
      <c r="GF148" s="163"/>
      <c r="GG148" s="163"/>
      <c r="GH148" s="163"/>
      <c r="GI148" s="163"/>
      <c r="GJ148" s="163"/>
      <c r="GK148" s="163"/>
      <c r="GL148" s="163"/>
      <c r="GM148" s="163"/>
      <c r="GN148" s="163"/>
      <c r="GO148" s="163"/>
      <c r="GP148" s="163"/>
      <c r="GQ148" s="163"/>
      <c r="GR148" s="163"/>
      <c r="GS148" s="163"/>
      <c r="GT148" s="163"/>
      <c r="GU148" s="163"/>
      <c r="GV148" s="163"/>
      <c r="GW148" s="163"/>
      <c r="GX148" s="163"/>
      <c r="GY148" s="163"/>
      <c r="GZ148" s="163"/>
      <c r="HA148" s="163"/>
      <c r="HB148" s="163"/>
      <c r="HC148" s="163"/>
      <c r="HD148" s="163"/>
      <c r="HE148" s="163"/>
      <c r="HF148" s="163"/>
      <c r="HG148" s="163"/>
      <c r="HH148" s="163"/>
      <c r="HI148" s="163"/>
      <c r="HJ148" s="163"/>
      <c r="HK148" s="163"/>
      <c r="HL148" s="163"/>
      <c r="HM148" s="163"/>
      <c r="HN148" s="163"/>
      <c r="HO148" s="163"/>
      <c r="HP148" s="163"/>
      <c r="HQ148" s="163"/>
      <c r="HR148" s="163"/>
      <c r="HS148" s="163"/>
      <c r="HT148" s="163"/>
      <c r="HU148" s="163"/>
      <c r="HV148" s="163"/>
      <c r="HW148" s="163"/>
      <c r="HX148" s="163"/>
      <c r="HY148" s="163"/>
      <c r="HZ148" s="163"/>
      <c r="IA148" s="163"/>
      <c r="IB148" s="163"/>
      <c r="IC148" s="163"/>
      <c r="ID148" s="163"/>
      <c r="IE148" s="163"/>
    </row>
    <row r="149" spans="1:239" s="164" customFormat="1" ht="13.5" customHeight="1">
      <c r="A149" s="159"/>
      <c r="B149" s="160"/>
      <c r="C149" s="83"/>
      <c r="D149" s="161" t="s">
        <v>157</v>
      </c>
      <c r="E149" s="83"/>
      <c r="F149" s="31"/>
      <c r="G149" s="88"/>
      <c r="H149" s="88"/>
      <c r="I149" s="33"/>
      <c r="J149" s="162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  <c r="BI149" s="163"/>
      <c r="BJ149" s="163"/>
      <c r="BK149" s="163"/>
      <c r="BL149" s="163"/>
      <c r="BM149" s="163"/>
      <c r="BN149" s="163"/>
      <c r="BO149" s="163"/>
      <c r="BP149" s="163"/>
      <c r="BQ149" s="163"/>
      <c r="BR149" s="163"/>
      <c r="BS149" s="163"/>
      <c r="BT149" s="163"/>
      <c r="BU149" s="163"/>
      <c r="BV149" s="163"/>
      <c r="BW149" s="163"/>
      <c r="BX149" s="163"/>
      <c r="BY149" s="163"/>
      <c r="BZ149" s="163"/>
      <c r="CA149" s="163"/>
      <c r="CB149" s="163"/>
      <c r="CC149" s="163"/>
      <c r="CD149" s="163"/>
      <c r="CE149" s="163"/>
      <c r="CF149" s="163"/>
      <c r="CG149" s="163"/>
      <c r="CH149" s="163"/>
      <c r="CI149" s="163"/>
      <c r="CJ149" s="163"/>
      <c r="CK149" s="163"/>
      <c r="CL149" s="163"/>
      <c r="CM149" s="163"/>
      <c r="CN149" s="163"/>
      <c r="CO149" s="163"/>
      <c r="CP149" s="163"/>
      <c r="CQ149" s="163"/>
      <c r="CR149" s="163"/>
      <c r="CS149" s="163"/>
      <c r="CT149" s="163"/>
      <c r="CU149" s="163"/>
      <c r="CV149" s="163"/>
      <c r="CW149" s="163"/>
      <c r="CX149" s="163"/>
      <c r="CY149" s="163"/>
      <c r="CZ149" s="163"/>
      <c r="DA149" s="163"/>
      <c r="DB149" s="163"/>
      <c r="DC149" s="163"/>
      <c r="DD149" s="163"/>
      <c r="DE149" s="163"/>
      <c r="DF149" s="163"/>
      <c r="DG149" s="163"/>
      <c r="DH149" s="163"/>
      <c r="DI149" s="163"/>
      <c r="DJ149" s="163"/>
      <c r="DK149" s="163"/>
      <c r="DL149" s="163"/>
      <c r="DM149" s="163"/>
      <c r="DN149" s="163"/>
      <c r="DO149" s="163"/>
      <c r="DP149" s="163"/>
      <c r="DQ149" s="163"/>
      <c r="DR149" s="163"/>
      <c r="DS149" s="163"/>
      <c r="DT149" s="163"/>
      <c r="DU149" s="163"/>
      <c r="DV149" s="163"/>
      <c r="DW149" s="163"/>
      <c r="DX149" s="163"/>
      <c r="DY149" s="163"/>
      <c r="DZ149" s="163"/>
      <c r="EA149" s="163"/>
      <c r="EB149" s="163"/>
      <c r="EC149" s="163"/>
      <c r="ED149" s="163"/>
      <c r="EE149" s="163"/>
      <c r="EF149" s="163"/>
      <c r="EG149" s="163"/>
      <c r="EH149" s="163"/>
      <c r="EI149" s="163"/>
      <c r="EJ149" s="163"/>
      <c r="EK149" s="163"/>
      <c r="EL149" s="163"/>
      <c r="EM149" s="163"/>
      <c r="EN149" s="163"/>
      <c r="EO149" s="163"/>
      <c r="EP149" s="163"/>
      <c r="EQ149" s="163"/>
      <c r="ER149" s="163"/>
      <c r="ES149" s="163"/>
      <c r="ET149" s="163"/>
      <c r="EU149" s="163"/>
      <c r="EV149" s="163"/>
      <c r="EW149" s="163"/>
      <c r="EX149" s="163"/>
      <c r="EY149" s="163"/>
      <c r="EZ149" s="163"/>
      <c r="FA149" s="163"/>
      <c r="FB149" s="163"/>
      <c r="FC149" s="163"/>
      <c r="FD149" s="163"/>
      <c r="FE149" s="163"/>
      <c r="FF149" s="163"/>
      <c r="FG149" s="163"/>
      <c r="FH149" s="163"/>
      <c r="FI149" s="163"/>
      <c r="FJ149" s="163"/>
      <c r="FK149" s="163"/>
      <c r="FL149" s="163"/>
      <c r="FM149" s="163"/>
      <c r="FN149" s="163"/>
      <c r="FO149" s="163"/>
      <c r="FP149" s="163"/>
      <c r="FQ149" s="163"/>
      <c r="FR149" s="163"/>
      <c r="FS149" s="163"/>
      <c r="FT149" s="163"/>
      <c r="FU149" s="163"/>
      <c r="FV149" s="163"/>
      <c r="FW149" s="163"/>
      <c r="FX149" s="163"/>
      <c r="FY149" s="163"/>
      <c r="FZ149" s="163"/>
      <c r="GA149" s="163"/>
      <c r="GB149" s="163"/>
      <c r="GC149" s="163"/>
      <c r="GD149" s="163"/>
      <c r="GE149" s="163"/>
      <c r="GF149" s="163"/>
      <c r="GG149" s="163"/>
      <c r="GH149" s="163"/>
      <c r="GI149" s="163"/>
      <c r="GJ149" s="163"/>
      <c r="GK149" s="163"/>
      <c r="GL149" s="163"/>
      <c r="GM149" s="163"/>
      <c r="GN149" s="163"/>
      <c r="GO149" s="163"/>
      <c r="GP149" s="163"/>
      <c r="GQ149" s="163"/>
      <c r="GR149" s="163"/>
      <c r="GS149" s="163"/>
      <c r="GT149" s="163"/>
      <c r="GU149" s="163"/>
      <c r="GV149" s="163"/>
      <c r="GW149" s="163"/>
      <c r="GX149" s="163"/>
      <c r="GY149" s="163"/>
      <c r="GZ149" s="163"/>
      <c r="HA149" s="163"/>
      <c r="HB149" s="163"/>
      <c r="HC149" s="163"/>
      <c r="HD149" s="163"/>
      <c r="HE149" s="163"/>
      <c r="HF149" s="163"/>
      <c r="HG149" s="163"/>
      <c r="HH149" s="163"/>
      <c r="HI149" s="163"/>
      <c r="HJ149" s="163"/>
      <c r="HK149" s="163"/>
      <c r="HL149" s="163"/>
      <c r="HM149" s="163"/>
      <c r="HN149" s="163"/>
      <c r="HO149" s="163"/>
      <c r="HP149" s="163"/>
      <c r="HQ149" s="163"/>
      <c r="HR149" s="163"/>
      <c r="HS149" s="163"/>
      <c r="HT149" s="163"/>
      <c r="HU149" s="163"/>
      <c r="HV149" s="163"/>
      <c r="HW149" s="163"/>
      <c r="HX149" s="163"/>
      <c r="HY149" s="163"/>
      <c r="HZ149" s="163"/>
      <c r="IA149" s="163"/>
      <c r="IB149" s="163"/>
      <c r="IC149" s="163"/>
      <c r="ID149" s="163"/>
      <c r="IE149" s="163"/>
    </row>
    <row r="150" spans="1:239" s="164" customFormat="1" ht="13.5" customHeight="1">
      <c r="A150" s="159"/>
      <c r="B150" s="160"/>
      <c r="C150" s="83"/>
      <c r="D150" s="161" t="s">
        <v>95</v>
      </c>
      <c r="E150" s="83"/>
      <c r="F150" s="31">
        <f>0.345*(23)</f>
        <v>7.9349999999999996</v>
      </c>
      <c r="G150" s="88"/>
      <c r="H150" s="88"/>
      <c r="I150" s="33"/>
      <c r="J150" s="162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  <c r="BI150" s="163"/>
      <c r="BJ150" s="163"/>
      <c r="BK150" s="163"/>
      <c r="BL150" s="163"/>
      <c r="BM150" s="163"/>
      <c r="BN150" s="163"/>
      <c r="BO150" s="163"/>
      <c r="BP150" s="163"/>
      <c r="BQ150" s="163"/>
      <c r="BR150" s="163"/>
      <c r="BS150" s="163"/>
      <c r="BT150" s="163"/>
      <c r="BU150" s="163"/>
      <c r="BV150" s="163"/>
      <c r="BW150" s="163"/>
      <c r="BX150" s="163"/>
      <c r="BY150" s="163"/>
      <c r="BZ150" s="163"/>
      <c r="CA150" s="163"/>
      <c r="CB150" s="163"/>
      <c r="CC150" s="163"/>
      <c r="CD150" s="163"/>
      <c r="CE150" s="163"/>
      <c r="CF150" s="163"/>
      <c r="CG150" s="163"/>
      <c r="CH150" s="163"/>
      <c r="CI150" s="163"/>
      <c r="CJ150" s="163"/>
      <c r="CK150" s="163"/>
      <c r="CL150" s="163"/>
      <c r="CM150" s="163"/>
      <c r="CN150" s="163"/>
      <c r="CO150" s="163"/>
      <c r="CP150" s="163"/>
      <c r="CQ150" s="163"/>
      <c r="CR150" s="163"/>
      <c r="CS150" s="163"/>
      <c r="CT150" s="163"/>
      <c r="CU150" s="163"/>
      <c r="CV150" s="163"/>
      <c r="CW150" s="163"/>
      <c r="CX150" s="163"/>
      <c r="CY150" s="163"/>
      <c r="CZ150" s="163"/>
      <c r="DA150" s="163"/>
      <c r="DB150" s="163"/>
      <c r="DC150" s="163"/>
      <c r="DD150" s="163"/>
      <c r="DE150" s="163"/>
      <c r="DF150" s="163"/>
      <c r="DG150" s="163"/>
      <c r="DH150" s="163"/>
      <c r="DI150" s="163"/>
      <c r="DJ150" s="163"/>
      <c r="DK150" s="163"/>
      <c r="DL150" s="163"/>
      <c r="DM150" s="163"/>
      <c r="DN150" s="163"/>
      <c r="DO150" s="163"/>
      <c r="DP150" s="163"/>
      <c r="DQ150" s="163"/>
      <c r="DR150" s="163"/>
      <c r="DS150" s="163"/>
      <c r="DT150" s="163"/>
      <c r="DU150" s="163"/>
      <c r="DV150" s="163"/>
      <c r="DW150" s="163"/>
      <c r="DX150" s="163"/>
      <c r="DY150" s="163"/>
      <c r="DZ150" s="163"/>
      <c r="EA150" s="163"/>
      <c r="EB150" s="163"/>
      <c r="EC150" s="163"/>
      <c r="ED150" s="163"/>
      <c r="EE150" s="163"/>
      <c r="EF150" s="163"/>
      <c r="EG150" s="163"/>
      <c r="EH150" s="163"/>
      <c r="EI150" s="163"/>
      <c r="EJ150" s="163"/>
      <c r="EK150" s="163"/>
      <c r="EL150" s="163"/>
      <c r="EM150" s="163"/>
      <c r="EN150" s="163"/>
      <c r="EO150" s="163"/>
      <c r="EP150" s="163"/>
      <c r="EQ150" s="163"/>
      <c r="ER150" s="163"/>
      <c r="ES150" s="163"/>
      <c r="ET150" s="163"/>
      <c r="EU150" s="163"/>
      <c r="EV150" s="163"/>
      <c r="EW150" s="163"/>
      <c r="EX150" s="163"/>
      <c r="EY150" s="163"/>
      <c r="EZ150" s="163"/>
      <c r="FA150" s="163"/>
      <c r="FB150" s="163"/>
      <c r="FC150" s="163"/>
      <c r="FD150" s="163"/>
      <c r="FE150" s="163"/>
      <c r="FF150" s="163"/>
      <c r="FG150" s="163"/>
      <c r="FH150" s="163"/>
      <c r="FI150" s="163"/>
      <c r="FJ150" s="163"/>
      <c r="FK150" s="163"/>
      <c r="FL150" s="163"/>
      <c r="FM150" s="163"/>
      <c r="FN150" s="163"/>
      <c r="FO150" s="163"/>
      <c r="FP150" s="163"/>
      <c r="FQ150" s="163"/>
      <c r="FR150" s="163"/>
      <c r="FS150" s="163"/>
      <c r="FT150" s="163"/>
      <c r="FU150" s="163"/>
      <c r="FV150" s="163"/>
      <c r="FW150" s="163"/>
      <c r="FX150" s="163"/>
      <c r="FY150" s="163"/>
      <c r="FZ150" s="163"/>
      <c r="GA150" s="163"/>
      <c r="GB150" s="163"/>
      <c r="GC150" s="163"/>
      <c r="GD150" s="163"/>
      <c r="GE150" s="163"/>
      <c r="GF150" s="163"/>
      <c r="GG150" s="163"/>
      <c r="GH150" s="163"/>
      <c r="GI150" s="163"/>
      <c r="GJ150" s="163"/>
      <c r="GK150" s="163"/>
      <c r="GL150" s="163"/>
      <c r="GM150" s="163"/>
      <c r="GN150" s="163"/>
      <c r="GO150" s="163"/>
      <c r="GP150" s="163"/>
      <c r="GQ150" s="163"/>
      <c r="GR150" s="163"/>
      <c r="GS150" s="163"/>
      <c r="GT150" s="163"/>
      <c r="GU150" s="163"/>
      <c r="GV150" s="163"/>
      <c r="GW150" s="163"/>
      <c r="GX150" s="163"/>
      <c r="GY150" s="163"/>
      <c r="GZ150" s="163"/>
      <c r="HA150" s="163"/>
      <c r="HB150" s="163"/>
      <c r="HC150" s="163"/>
      <c r="HD150" s="163"/>
      <c r="HE150" s="163"/>
      <c r="HF150" s="163"/>
      <c r="HG150" s="163"/>
      <c r="HH150" s="163"/>
      <c r="HI150" s="163"/>
      <c r="HJ150" s="163"/>
      <c r="HK150" s="163"/>
      <c r="HL150" s="163"/>
      <c r="HM150" s="163"/>
      <c r="HN150" s="163"/>
      <c r="HO150" s="163"/>
      <c r="HP150" s="163"/>
      <c r="HQ150" s="163"/>
      <c r="HR150" s="163"/>
      <c r="HS150" s="163"/>
      <c r="HT150" s="163"/>
      <c r="HU150" s="163"/>
      <c r="HV150" s="163"/>
      <c r="HW150" s="163"/>
      <c r="HX150" s="163"/>
      <c r="HY150" s="163"/>
      <c r="HZ150" s="163"/>
      <c r="IA150" s="163"/>
      <c r="IB150" s="163"/>
      <c r="IC150" s="163"/>
      <c r="ID150" s="163"/>
      <c r="IE150" s="163"/>
    </row>
    <row r="151" spans="1:239" s="164" customFormat="1" ht="27" customHeight="1">
      <c r="A151" s="159"/>
      <c r="B151" s="160"/>
      <c r="C151" s="83"/>
      <c r="D151" s="161" t="s">
        <v>96</v>
      </c>
      <c r="E151" s="83"/>
      <c r="F151" s="31">
        <f>0.255*(25+27+18+18+17+18+10+16+10+28)</f>
        <v>47.685000000000002</v>
      </c>
      <c r="G151" s="88"/>
      <c r="H151" s="88"/>
      <c r="I151" s="33"/>
      <c r="J151" s="162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  <c r="BI151" s="163"/>
      <c r="BJ151" s="163"/>
      <c r="BK151" s="163"/>
      <c r="BL151" s="163"/>
      <c r="BM151" s="163"/>
      <c r="BN151" s="163"/>
      <c r="BO151" s="163"/>
      <c r="BP151" s="163"/>
      <c r="BQ151" s="163"/>
      <c r="BR151" s="163"/>
      <c r="BS151" s="163"/>
      <c r="BT151" s="163"/>
      <c r="BU151" s="163"/>
      <c r="BV151" s="163"/>
      <c r="BW151" s="163"/>
      <c r="BX151" s="163"/>
      <c r="BY151" s="163"/>
      <c r="BZ151" s="163"/>
      <c r="CA151" s="163"/>
      <c r="CB151" s="163"/>
      <c r="CC151" s="163"/>
      <c r="CD151" s="163"/>
      <c r="CE151" s="163"/>
      <c r="CF151" s="163"/>
      <c r="CG151" s="163"/>
      <c r="CH151" s="163"/>
      <c r="CI151" s="163"/>
      <c r="CJ151" s="163"/>
      <c r="CK151" s="163"/>
      <c r="CL151" s="163"/>
      <c r="CM151" s="163"/>
      <c r="CN151" s="163"/>
      <c r="CO151" s="163"/>
      <c r="CP151" s="163"/>
      <c r="CQ151" s="163"/>
      <c r="CR151" s="163"/>
      <c r="CS151" s="163"/>
      <c r="CT151" s="163"/>
      <c r="CU151" s="163"/>
      <c r="CV151" s="163"/>
      <c r="CW151" s="163"/>
      <c r="CX151" s="163"/>
      <c r="CY151" s="163"/>
      <c r="CZ151" s="163"/>
      <c r="DA151" s="163"/>
      <c r="DB151" s="163"/>
      <c r="DC151" s="163"/>
      <c r="DD151" s="163"/>
      <c r="DE151" s="163"/>
      <c r="DF151" s="163"/>
      <c r="DG151" s="163"/>
      <c r="DH151" s="163"/>
      <c r="DI151" s="163"/>
      <c r="DJ151" s="163"/>
      <c r="DK151" s="163"/>
      <c r="DL151" s="163"/>
      <c r="DM151" s="163"/>
      <c r="DN151" s="163"/>
      <c r="DO151" s="163"/>
      <c r="DP151" s="163"/>
      <c r="DQ151" s="163"/>
      <c r="DR151" s="163"/>
      <c r="DS151" s="163"/>
      <c r="DT151" s="163"/>
      <c r="DU151" s="163"/>
      <c r="DV151" s="163"/>
      <c r="DW151" s="163"/>
      <c r="DX151" s="163"/>
      <c r="DY151" s="163"/>
      <c r="DZ151" s="163"/>
      <c r="EA151" s="163"/>
      <c r="EB151" s="163"/>
      <c r="EC151" s="163"/>
      <c r="ED151" s="163"/>
      <c r="EE151" s="163"/>
      <c r="EF151" s="163"/>
      <c r="EG151" s="163"/>
      <c r="EH151" s="163"/>
      <c r="EI151" s="163"/>
      <c r="EJ151" s="163"/>
      <c r="EK151" s="163"/>
      <c r="EL151" s="163"/>
      <c r="EM151" s="163"/>
      <c r="EN151" s="163"/>
      <c r="EO151" s="163"/>
      <c r="EP151" s="163"/>
      <c r="EQ151" s="163"/>
      <c r="ER151" s="163"/>
      <c r="ES151" s="163"/>
      <c r="ET151" s="163"/>
      <c r="EU151" s="163"/>
      <c r="EV151" s="163"/>
      <c r="EW151" s="163"/>
      <c r="EX151" s="163"/>
      <c r="EY151" s="163"/>
      <c r="EZ151" s="163"/>
      <c r="FA151" s="163"/>
      <c r="FB151" s="163"/>
      <c r="FC151" s="163"/>
      <c r="FD151" s="163"/>
      <c r="FE151" s="163"/>
      <c r="FF151" s="163"/>
      <c r="FG151" s="163"/>
      <c r="FH151" s="163"/>
      <c r="FI151" s="163"/>
      <c r="FJ151" s="163"/>
      <c r="FK151" s="163"/>
      <c r="FL151" s="163"/>
      <c r="FM151" s="163"/>
      <c r="FN151" s="163"/>
      <c r="FO151" s="163"/>
      <c r="FP151" s="163"/>
      <c r="FQ151" s="163"/>
      <c r="FR151" s="163"/>
      <c r="FS151" s="163"/>
      <c r="FT151" s="163"/>
      <c r="FU151" s="163"/>
      <c r="FV151" s="163"/>
      <c r="FW151" s="163"/>
      <c r="FX151" s="163"/>
      <c r="FY151" s="163"/>
      <c r="FZ151" s="163"/>
      <c r="GA151" s="163"/>
      <c r="GB151" s="163"/>
      <c r="GC151" s="163"/>
      <c r="GD151" s="163"/>
      <c r="GE151" s="163"/>
      <c r="GF151" s="163"/>
      <c r="GG151" s="163"/>
      <c r="GH151" s="163"/>
      <c r="GI151" s="163"/>
      <c r="GJ151" s="163"/>
      <c r="GK151" s="163"/>
      <c r="GL151" s="163"/>
      <c r="GM151" s="163"/>
      <c r="GN151" s="163"/>
      <c r="GO151" s="163"/>
      <c r="GP151" s="163"/>
      <c r="GQ151" s="163"/>
      <c r="GR151" s="163"/>
      <c r="GS151" s="163"/>
      <c r="GT151" s="163"/>
      <c r="GU151" s="163"/>
      <c r="GV151" s="163"/>
      <c r="GW151" s="163"/>
      <c r="GX151" s="163"/>
      <c r="GY151" s="163"/>
      <c r="GZ151" s="163"/>
      <c r="HA151" s="163"/>
      <c r="HB151" s="163"/>
      <c r="HC151" s="163"/>
      <c r="HD151" s="163"/>
      <c r="HE151" s="163"/>
      <c r="HF151" s="163"/>
      <c r="HG151" s="163"/>
      <c r="HH151" s="163"/>
      <c r="HI151" s="163"/>
      <c r="HJ151" s="163"/>
      <c r="HK151" s="163"/>
      <c r="HL151" s="163"/>
      <c r="HM151" s="163"/>
      <c r="HN151" s="163"/>
      <c r="HO151" s="163"/>
      <c r="HP151" s="163"/>
      <c r="HQ151" s="163"/>
      <c r="HR151" s="163"/>
      <c r="HS151" s="163"/>
      <c r="HT151" s="163"/>
      <c r="HU151" s="163"/>
      <c r="HV151" s="163"/>
      <c r="HW151" s="163"/>
      <c r="HX151" s="163"/>
      <c r="HY151" s="163"/>
      <c r="HZ151" s="163"/>
      <c r="IA151" s="163"/>
      <c r="IB151" s="163"/>
      <c r="IC151" s="163"/>
      <c r="ID151" s="163"/>
      <c r="IE151" s="163"/>
    </row>
    <row r="152" spans="1:239" s="164" customFormat="1" ht="13.5" customHeight="1">
      <c r="A152" s="24">
        <v>40</v>
      </c>
      <c r="B152" s="28" t="s">
        <v>136</v>
      </c>
      <c r="C152" s="25">
        <v>783617611</v>
      </c>
      <c r="D152" s="25" t="s">
        <v>158</v>
      </c>
      <c r="E152" s="25" t="s">
        <v>25</v>
      </c>
      <c r="F152" s="34">
        <f>SUM(F154:F154)</f>
        <v>33.119999999999997</v>
      </c>
      <c r="G152" s="26"/>
      <c r="H152" s="26">
        <f>F152*G152</f>
        <v>0</v>
      </c>
      <c r="I152" s="154" t="s">
        <v>93</v>
      </c>
      <c r="J152" s="162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  <c r="BI152" s="163"/>
      <c r="BJ152" s="163"/>
      <c r="BK152" s="163"/>
      <c r="BL152" s="163"/>
      <c r="BM152" s="163"/>
      <c r="BN152" s="163"/>
      <c r="BO152" s="163"/>
      <c r="BP152" s="163"/>
      <c r="BQ152" s="163"/>
      <c r="BR152" s="163"/>
      <c r="BS152" s="163"/>
      <c r="BT152" s="163"/>
      <c r="BU152" s="163"/>
      <c r="BV152" s="163"/>
      <c r="BW152" s="163"/>
      <c r="BX152" s="163"/>
      <c r="BY152" s="163"/>
      <c r="BZ152" s="163"/>
      <c r="CA152" s="163"/>
      <c r="CB152" s="163"/>
      <c r="CC152" s="163"/>
      <c r="CD152" s="163"/>
      <c r="CE152" s="163"/>
      <c r="CF152" s="163"/>
      <c r="CG152" s="163"/>
      <c r="CH152" s="163"/>
      <c r="CI152" s="163"/>
      <c r="CJ152" s="163"/>
      <c r="CK152" s="163"/>
      <c r="CL152" s="163"/>
      <c r="CM152" s="163"/>
      <c r="CN152" s="163"/>
      <c r="CO152" s="163"/>
      <c r="CP152" s="163"/>
      <c r="CQ152" s="163"/>
      <c r="CR152" s="163"/>
      <c r="CS152" s="163"/>
      <c r="CT152" s="163"/>
      <c r="CU152" s="163"/>
      <c r="CV152" s="163"/>
      <c r="CW152" s="163"/>
      <c r="CX152" s="163"/>
      <c r="CY152" s="163"/>
      <c r="CZ152" s="163"/>
      <c r="DA152" s="163"/>
      <c r="DB152" s="163"/>
      <c r="DC152" s="163"/>
      <c r="DD152" s="163"/>
      <c r="DE152" s="163"/>
      <c r="DF152" s="163"/>
      <c r="DG152" s="163"/>
      <c r="DH152" s="163"/>
      <c r="DI152" s="163"/>
      <c r="DJ152" s="163"/>
      <c r="DK152" s="163"/>
      <c r="DL152" s="163"/>
      <c r="DM152" s="163"/>
      <c r="DN152" s="163"/>
      <c r="DO152" s="163"/>
      <c r="DP152" s="163"/>
      <c r="DQ152" s="163"/>
      <c r="DR152" s="163"/>
      <c r="DS152" s="163"/>
      <c r="DT152" s="163"/>
      <c r="DU152" s="163"/>
      <c r="DV152" s="163"/>
      <c r="DW152" s="163"/>
      <c r="DX152" s="163"/>
      <c r="DY152" s="163"/>
      <c r="DZ152" s="163"/>
      <c r="EA152" s="163"/>
      <c r="EB152" s="163"/>
      <c r="EC152" s="163"/>
      <c r="ED152" s="163"/>
      <c r="EE152" s="163"/>
      <c r="EF152" s="163"/>
      <c r="EG152" s="163"/>
      <c r="EH152" s="163"/>
      <c r="EI152" s="163"/>
      <c r="EJ152" s="163"/>
      <c r="EK152" s="163"/>
      <c r="EL152" s="163"/>
      <c r="EM152" s="163"/>
      <c r="EN152" s="163"/>
      <c r="EO152" s="163"/>
      <c r="EP152" s="163"/>
      <c r="EQ152" s="163"/>
      <c r="ER152" s="163"/>
      <c r="ES152" s="163"/>
      <c r="ET152" s="163"/>
      <c r="EU152" s="163"/>
      <c r="EV152" s="163"/>
      <c r="EW152" s="163"/>
      <c r="EX152" s="163"/>
      <c r="EY152" s="163"/>
      <c r="EZ152" s="163"/>
      <c r="FA152" s="163"/>
      <c r="FB152" s="163"/>
      <c r="FC152" s="163"/>
      <c r="FD152" s="163"/>
      <c r="FE152" s="163"/>
      <c r="FF152" s="163"/>
      <c r="FG152" s="163"/>
      <c r="FH152" s="163"/>
      <c r="FI152" s="163"/>
      <c r="FJ152" s="163"/>
      <c r="FK152" s="163"/>
      <c r="FL152" s="163"/>
      <c r="FM152" s="163"/>
      <c r="FN152" s="163"/>
      <c r="FO152" s="163"/>
      <c r="FP152" s="163"/>
      <c r="FQ152" s="163"/>
      <c r="FR152" s="163"/>
      <c r="FS152" s="163"/>
      <c r="FT152" s="163"/>
      <c r="FU152" s="163"/>
      <c r="FV152" s="163"/>
      <c r="FW152" s="163"/>
      <c r="FX152" s="163"/>
      <c r="FY152" s="163"/>
      <c r="FZ152" s="163"/>
      <c r="GA152" s="163"/>
      <c r="GB152" s="163"/>
      <c r="GC152" s="163"/>
      <c r="GD152" s="163"/>
      <c r="GE152" s="163"/>
      <c r="GF152" s="163"/>
      <c r="GG152" s="163"/>
      <c r="GH152" s="163"/>
      <c r="GI152" s="163"/>
      <c r="GJ152" s="163"/>
      <c r="GK152" s="163"/>
      <c r="GL152" s="163"/>
      <c r="GM152" s="163"/>
      <c r="GN152" s="163"/>
      <c r="GO152" s="163"/>
      <c r="GP152" s="163"/>
      <c r="GQ152" s="163"/>
      <c r="GR152" s="163"/>
      <c r="GS152" s="163"/>
      <c r="GT152" s="163"/>
      <c r="GU152" s="163"/>
      <c r="GV152" s="163"/>
      <c r="GW152" s="163"/>
      <c r="GX152" s="163"/>
      <c r="GY152" s="163"/>
      <c r="GZ152" s="163"/>
      <c r="HA152" s="163"/>
      <c r="HB152" s="163"/>
      <c r="HC152" s="163"/>
      <c r="HD152" s="163"/>
      <c r="HE152" s="163"/>
      <c r="HF152" s="163"/>
      <c r="HG152" s="163"/>
      <c r="HH152" s="163"/>
      <c r="HI152" s="163"/>
      <c r="HJ152" s="163"/>
      <c r="HK152" s="163"/>
      <c r="HL152" s="163"/>
      <c r="HM152" s="163"/>
      <c r="HN152" s="163"/>
      <c r="HO152" s="163"/>
      <c r="HP152" s="163"/>
      <c r="HQ152" s="163"/>
      <c r="HR152" s="163"/>
      <c r="HS152" s="163"/>
      <c r="HT152" s="163"/>
      <c r="HU152" s="163"/>
      <c r="HV152" s="163"/>
      <c r="HW152" s="163"/>
      <c r="HX152" s="163"/>
      <c r="HY152" s="163"/>
      <c r="HZ152" s="163"/>
      <c r="IA152" s="163"/>
      <c r="IB152" s="163"/>
      <c r="IC152" s="163"/>
      <c r="ID152" s="163"/>
      <c r="IE152" s="163"/>
    </row>
    <row r="153" spans="1:239" s="164" customFormat="1" ht="13.5" customHeight="1">
      <c r="A153" s="159"/>
      <c r="B153" s="160"/>
      <c r="C153" s="83"/>
      <c r="D153" s="161" t="s">
        <v>159</v>
      </c>
      <c r="E153" s="83"/>
      <c r="F153" s="31"/>
      <c r="G153" s="88"/>
      <c r="H153" s="88"/>
      <c r="I153" s="33"/>
      <c r="J153" s="162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  <c r="BI153" s="163"/>
      <c r="BJ153" s="163"/>
      <c r="BK153" s="163"/>
      <c r="BL153" s="163"/>
      <c r="BM153" s="163"/>
      <c r="BN153" s="163"/>
      <c r="BO153" s="163"/>
      <c r="BP153" s="163"/>
      <c r="BQ153" s="163"/>
      <c r="BR153" s="163"/>
      <c r="BS153" s="163"/>
      <c r="BT153" s="163"/>
      <c r="BU153" s="163"/>
      <c r="BV153" s="163"/>
      <c r="BW153" s="163"/>
      <c r="BX153" s="163"/>
      <c r="BY153" s="163"/>
      <c r="BZ153" s="163"/>
      <c r="CA153" s="163"/>
      <c r="CB153" s="163"/>
      <c r="CC153" s="163"/>
      <c r="CD153" s="163"/>
      <c r="CE153" s="163"/>
      <c r="CF153" s="163"/>
      <c r="CG153" s="163"/>
      <c r="CH153" s="163"/>
      <c r="CI153" s="163"/>
      <c r="CJ153" s="163"/>
      <c r="CK153" s="163"/>
      <c r="CL153" s="163"/>
      <c r="CM153" s="163"/>
      <c r="CN153" s="163"/>
      <c r="CO153" s="163"/>
      <c r="CP153" s="163"/>
      <c r="CQ153" s="163"/>
      <c r="CR153" s="163"/>
      <c r="CS153" s="163"/>
      <c r="CT153" s="163"/>
      <c r="CU153" s="163"/>
      <c r="CV153" s="163"/>
      <c r="CW153" s="163"/>
      <c r="CX153" s="163"/>
      <c r="CY153" s="163"/>
      <c r="CZ153" s="163"/>
      <c r="DA153" s="163"/>
      <c r="DB153" s="163"/>
      <c r="DC153" s="163"/>
      <c r="DD153" s="163"/>
      <c r="DE153" s="163"/>
      <c r="DF153" s="163"/>
      <c r="DG153" s="163"/>
      <c r="DH153" s="163"/>
      <c r="DI153" s="163"/>
      <c r="DJ153" s="163"/>
      <c r="DK153" s="163"/>
      <c r="DL153" s="163"/>
      <c r="DM153" s="163"/>
      <c r="DN153" s="163"/>
      <c r="DO153" s="163"/>
      <c r="DP153" s="163"/>
      <c r="DQ153" s="163"/>
      <c r="DR153" s="163"/>
      <c r="DS153" s="163"/>
      <c r="DT153" s="163"/>
      <c r="DU153" s="163"/>
      <c r="DV153" s="163"/>
      <c r="DW153" s="163"/>
      <c r="DX153" s="163"/>
      <c r="DY153" s="163"/>
      <c r="DZ153" s="163"/>
      <c r="EA153" s="163"/>
      <c r="EB153" s="163"/>
      <c r="EC153" s="163"/>
      <c r="ED153" s="163"/>
      <c r="EE153" s="163"/>
      <c r="EF153" s="163"/>
      <c r="EG153" s="163"/>
      <c r="EH153" s="163"/>
      <c r="EI153" s="163"/>
      <c r="EJ153" s="163"/>
      <c r="EK153" s="163"/>
      <c r="EL153" s="163"/>
      <c r="EM153" s="163"/>
      <c r="EN153" s="163"/>
      <c r="EO153" s="163"/>
      <c r="EP153" s="163"/>
      <c r="EQ153" s="163"/>
      <c r="ER153" s="163"/>
      <c r="ES153" s="163"/>
      <c r="ET153" s="163"/>
      <c r="EU153" s="163"/>
      <c r="EV153" s="163"/>
      <c r="EW153" s="163"/>
      <c r="EX153" s="163"/>
      <c r="EY153" s="163"/>
      <c r="EZ153" s="163"/>
      <c r="FA153" s="163"/>
      <c r="FB153" s="163"/>
      <c r="FC153" s="163"/>
      <c r="FD153" s="163"/>
      <c r="FE153" s="163"/>
      <c r="FF153" s="163"/>
      <c r="FG153" s="163"/>
      <c r="FH153" s="163"/>
      <c r="FI153" s="163"/>
      <c r="FJ153" s="163"/>
      <c r="FK153" s="163"/>
      <c r="FL153" s="163"/>
      <c r="FM153" s="163"/>
      <c r="FN153" s="163"/>
      <c r="FO153" s="163"/>
      <c r="FP153" s="163"/>
      <c r="FQ153" s="163"/>
      <c r="FR153" s="163"/>
      <c r="FS153" s="163"/>
      <c r="FT153" s="163"/>
      <c r="FU153" s="163"/>
      <c r="FV153" s="163"/>
      <c r="FW153" s="163"/>
      <c r="FX153" s="163"/>
      <c r="FY153" s="163"/>
      <c r="FZ153" s="163"/>
      <c r="GA153" s="163"/>
      <c r="GB153" s="163"/>
      <c r="GC153" s="163"/>
      <c r="GD153" s="163"/>
      <c r="GE153" s="163"/>
      <c r="GF153" s="163"/>
      <c r="GG153" s="163"/>
      <c r="GH153" s="163"/>
      <c r="GI153" s="163"/>
      <c r="GJ153" s="163"/>
      <c r="GK153" s="163"/>
      <c r="GL153" s="163"/>
      <c r="GM153" s="163"/>
      <c r="GN153" s="163"/>
      <c r="GO153" s="163"/>
      <c r="GP153" s="163"/>
      <c r="GQ153" s="163"/>
      <c r="GR153" s="163"/>
      <c r="GS153" s="163"/>
      <c r="GT153" s="163"/>
      <c r="GU153" s="163"/>
      <c r="GV153" s="163"/>
      <c r="GW153" s="163"/>
      <c r="GX153" s="163"/>
      <c r="GY153" s="163"/>
      <c r="GZ153" s="163"/>
      <c r="HA153" s="163"/>
      <c r="HB153" s="163"/>
      <c r="HC153" s="163"/>
      <c r="HD153" s="163"/>
      <c r="HE153" s="163"/>
      <c r="HF153" s="163"/>
      <c r="HG153" s="163"/>
      <c r="HH153" s="163"/>
      <c r="HI153" s="163"/>
      <c r="HJ153" s="163"/>
      <c r="HK153" s="163"/>
      <c r="HL153" s="163"/>
      <c r="HM153" s="163"/>
      <c r="HN153" s="163"/>
      <c r="HO153" s="163"/>
      <c r="HP153" s="163"/>
      <c r="HQ153" s="163"/>
      <c r="HR153" s="163"/>
      <c r="HS153" s="163"/>
      <c r="HT153" s="163"/>
      <c r="HU153" s="163"/>
      <c r="HV153" s="163"/>
      <c r="HW153" s="163"/>
      <c r="HX153" s="163"/>
      <c r="HY153" s="163"/>
      <c r="HZ153" s="163"/>
      <c r="IA153" s="163"/>
      <c r="IB153" s="163"/>
      <c r="IC153" s="163"/>
      <c r="ID153" s="163"/>
      <c r="IE153" s="163"/>
    </row>
    <row r="154" spans="1:239" s="164" customFormat="1" ht="13.5" customHeight="1">
      <c r="A154" s="159"/>
      <c r="B154" s="160"/>
      <c r="C154" s="83"/>
      <c r="D154" s="161" t="s">
        <v>143</v>
      </c>
      <c r="E154" s="83"/>
      <c r="F154" s="31">
        <f>(4.14*2)*4</f>
        <v>33.119999999999997</v>
      </c>
      <c r="G154" s="88"/>
      <c r="H154" s="88"/>
      <c r="I154" s="33"/>
      <c r="J154" s="162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  <c r="BI154" s="163"/>
      <c r="BJ154" s="163"/>
      <c r="BK154" s="163"/>
      <c r="BL154" s="163"/>
      <c r="BM154" s="163"/>
      <c r="BN154" s="163"/>
      <c r="BO154" s="163"/>
      <c r="BP154" s="163"/>
      <c r="BQ154" s="163"/>
      <c r="BR154" s="163"/>
      <c r="BS154" s="163"/>
      <c r="BT154" s="163"/>
      <c r="BU154" s="163"/>
      <c r="BV154" s="163"/>
      <c r="BW154" s="163"/>
      <c r="BX154" s="163"/>
      <c r="BY154" s="163"/>
      <c r="BZ154" s="163"/>
      <c r="CA154" s="163"/>
      <c r="CB154" s="163"/>
      <c r="CC154" s="163"/>
      <c r="CD154" s="163"/>
      <c r="CE154" s="163"/>
      <c r="CF154" s="163"/>
      <c r="CG154" s="163"/>
      <c r="CH154" s="163"/>
      <c r="CI154" s="163"/>
      <c r="CJ154" s="163"/>
      <c r="CK154" s="163"/>
      <c r="CL154" s="163"/>
      <c r="CM154" s="163"/>
      <c r="CN154" s="163"/>
      <c r="CO154" s="163"/>
      <c r="CP154" s="163"/>
      <c r="CQ154" s="163"/>
      <c r="CR154" s="163"/>
      <c r="CS154" s="163"/>
      <c r="CT154" s="163"/>
      <c r="CU154" s="163"/>
      <c r="CV154" s="163"/>
      <c r="CW154" s="163"/>
      <c r="CX154" s="163"/>
      <c r="CY154" s="163"/>
      <c r="CZ154" s="163"/>
      <c r="DA154" s="163"/>
      <c r="DB154" s="163"/>
      <c r="DC154" s="163"/>
      <c r="DD154" s="163"/>
      <c r="DE154" s="163"/>
      <c r="DF154" s="163"/>
      <c r="DG154" s="163"/>
      <c r="DH154" s="163"/>
      <c r="DI154" s="163"/>
      <c r="DJ154" s="163"/>
      <c r="DK154" s="163"/>
      <c r="DL154" s="163"/>
      <c r="DM154" s="163"/>
      <c r="DN154" s="163"/>
      <c r="DO154" s="163"/>
      <c r="DP154" s="163"/>
      <c r="DQ154" s="163"/>
      <c r="DR154" s="163"/>
      <c r="DS154" s="163"/>
      <c r="DT154" s="163"/>
      <c r="DU154" s="163"/>
      <c r="DV154" s="163"/>
      <c r="DW154" s="163"/>
      <c r="DX154" s="163"/>
      <c r="DY154" s="163"/>
      <c r="DZ154" s="163"/>
      <c r="EA154" s="163"/>
      <c r="EB154" s="163"/>
      <c r="EC154" s="163"/>
      <c r="ED154" s="163"/>
      <c r="EE154" s="163"/>
      <c r="EF154" s="163"/>
      <c r="EG154" s="163"/>
      <c r="EH154" s="163"/>
      <c r="EI154" s="163"/>
      <c r="EJ154" s="163"/>
      <c r="EK154" s="163"/>
      <c r="EL154" s="163"/>
      <c r="EM154" s="163"/>
      <c r="EN154" s="163"/>
      <c r="EO154" s="163"/>
      <c r="EP154" s="163"/>
      <c r="EQ154" s="163"/>
      <c r="ER154" s="163"/>
      <c r="ES154" s="163"/>
      <c r="ET154" s="163"/>
      <c r="EU154" s="163"/>
      <c r="EV154" s="163"/>
      <c r="EW154" s="163"/>
      <c r="EX154" s="163"/>
      <c r="EY154" s="163"/>
      <c r="EZ154" s="163"/>
      <c r="FA154" s="163"/>
      <c r="FB154" s="163"/>
      <c r="FC154" s="163"/>
      <c r="FD154" s="163"/>
      <c r="FE154" s="163"/>
      <c r="FF154" s="163"/>
      <c r="FG154" s="163"/>
      <c r="FH154" s="163"/>
      <c r="FI154" s="163"/>
      <c r="FJ154" s="163"/>
      <c r="FK154" s="163"/>
      <c r="FL154" s="163"/>
      <c r="FM154" s="163"/>
      <c r="FN154" s="163"/>
      <c r="FO154" s="163"/>
      <c r="FP154" s="163"/>
      <c r="FQ154" s="163"/>
      <c r="FR154" s="163"/>
      <c r="FS154" s="163"/>
      <c r="FT154" s="163"/>
      <c r="FU154" s="163"/>
      <c r="FV154" s="163"/>
      <c r="FW154" s="163"/>
      <c r="FX154" s="163"/>
      <c r="FY154" s="163"/>
      <c r="FZ154" s="163"/>
      <c r="GA154" s="163"/>
      <c r="GB154" s="163"/>
      <c r="GC154" s="163"/>
      <c r="GD154" s="163"/>
      <c r="GE154" s="163"/>
      <c r="GF154" s="163"/>
      <c r="GG154" s="163"/>
      <c r="GH154" s="163"/>
      <c r="GI154" s="163"/>
      <c r="GJ154" s="163"/>
      <c r="GK154" s="163"/>
      <c r="GL154" s="163"/>
      <c r="GM154" s="163"/>
      <c r="GN154" s="163"/>
      <c r="GO154" s="163"/>
      <c r="GP154" s="163"/>
      <c r="GQ154" s="163"/>
      <c r="GR154" s="163"/>
      <c r="GS154" s="163"/>
      <c r="GT154" s="163"/>
      <c r="GU154" s="163"/>
      <c r="GV154" s="163"/>
      <c r="GW154" s="163"/>
      <c r="GX154" s="163"/>
      <c r="GY154" s="163"/>
      <c r="GZ154" s="163"/>
      <c r="HA154" s="163"/>
      <c r="HB154" s="163"/>
      <c r="HC154" s="163"/>
      <c r="HD154" s="163"/>
      <c r="HE154" s="163"/>
      <c r="HF154" s="163"/>
      <c r="HG154" s="163"/>
      <c r="HH154" s="163"/>
      <c r="HI154" s="163"/>
      <c r="HJ154" s="163"/>
      <c r="HK154" s="163"/>
      <c r="HL154" s="163"/>
      <c r="HM154" s="163"/>
      <c r="HN154" s="163"/>
      <c r="HO154" s="163"/>
      <c r="HP154" s="163"/>
      <c r="HQ154" s="163"/>
      <c r="HR154" s="163"/>
      <c r="HS154" s="163"/>
      <c r="HT154" s="163"/>
      <c r="HU154" s="163"/>
      <c r="HV154" s="163"/>
      <c r="HW154" s="163"/>
      <c r="HX154" s="163"/>
      <c r="HY154" s="163"/>
      <c r="HZ154" s="163"/>
      <c r="IA154" s="163"/>
      <c r="IB154" s="163"/>
      <c r="IC154" s="163"/>
      <c r="ID154" s="163"/>
      <c r="IE154" s="163"/>
    </row>
    <row r="155" spans="1:239" s="72" customFormat="1" ht="13.5" customHeight="1">
      <c r="A155" s="24">
        <v>41</v>
      </c>
      <c r="B155" s="28" t="s">
        <v>22</v>
      </c>
      <c r="C155" s="25" t="s">
        <v>160</v>
      </c>
      <c r="D155" s="25" t="s">
        <v>161</v>
      </c>
      <c r="E155" s="25" t="s">
        <v>23</v>
      </c>
      <c r="F155" s="34">
        <f>F156</f>
        <v>10</v>
      </c>
      <c r="G155" s="26"/>
      <c r="H155" s="26">
        <f>F155*G155</f>
        <v>0</v>
      </c>
      <c r="I155" s="27" t="s">
        <v>33</v>
      </c>
      <c r="J155" s="162"/>
      <c r="K155" s="187"/>
      <c r="L155" s="187"/>
      <c r="M155" s="187"/>
      <c r="N155" s="187"/>
      <c r="O155" s="187"/>
      <c r="P155" s="187"/>
      <c r="Q155" s="187"/>
      <c r="R155" s="187"/>
      <c r="S155" s="187"/>
      <c r="T155" s="187"/>
      <c r="U155" s="187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/>
      <c r="AF155" s="187"/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  <c r="FY155" s="29"/>
      <c r="FZ155" s="29"/>
      <c r="GA155" s="29"/>
      <c r="GB155" s="29"/>
      <c r="GC155" s="29"/>
      <c r="GD155" s="29"/>
      <c r="GE155" s="29"/>
      <c r="GF155" s="29"/>
      <c r="GG155" s="29"/>
      <c r="GH155" s="29"/>
      <c r="GI155" s="29"/>
      <c r="GJ155" s="29"/>
      <c r="GK155" s="29"/>
      <c r="GL155" s="29"/>
      <c r="GM155" s="29"/>
      <c r="GN155" s="29"/>
      <c r="GO155" s="29"/>
      <c r="GP155" s="29"/>
      <c r="GQ155" s="29"/>
      <c r="GR155" s="29"/>
      <c r="GS155" s="29"/>
      <c r="GT155" s="29"/>
      <c r="GU155" s="29"/>
      <c r="GV155" s="29"/>
      <c r="GW155" s="29"/>
      <c r="GX155" s="29"/>
      <c r="GY155" s="29"/>
      <c r="GZ155" s="29"/>
      <c r="HA155" s="29"/>
      <c r="HB155" s="29"/>
      <c r="HC155" s="29"/>
      <c r="HD155" s="29"/>
      <c r="HE155" s="29"/>
      <c r="HF155" s="29"/>
      <c r="HG155" s="29"/>
      <c r="HH155" s="29"/>
      <c r="HI155" s="29"/>
      <c r="HJ155" s="29"/>
      <c r="HK155" s="29"/>
      <c r="HL155" s="29"/>
      <c r="HM155" s="29"/>
      <c r="HN155" s="29"/>
      <c r="HO155" s="29"/>
      <c r="HP155" s="29"/>
      <c r="HQ155" s="29"/>
      <c r="HR155" s="29"/>
      <c r="HS155" s="29"/>
      <c r="HT155" s="29"/>
      <c r="HU155" s="29"/>
      <c r="HV155" s="29"/>
      <c r="HW155" s="29"/>
      <c r="HX155" s="29"/>
      <c r="HY155" s="29"/>
      <c r="HZ155" s="29"/>
      <c r="IA155" s="29"/>
      <c r="IB155" s="29"/>
      <c r="IC155" s="29"/>
      <c r="ID155" s="29"/>
      <c r="IE155" s="29"/>
    </row>
    <row r="156" spans="1:239" s="5" customFormat="1" ht="13.5" customHeight="1">
      <c r="A156" s="35"/>
      <c r="B156" s="37"/>
      <c r="C156" s="37"/>
      <c r="D156" s="30" t="s">
        <v>162</v>
      </c>
      <c r="E156" s="37"/>
      <c r="F156" s="31">
        <v>10</v>
      </c>
      <c r="G156" s="76"/>
      <c r="H156" s="26"/>
      <c r="I156" s="33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F156" s="188"/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</row>
    <row r="157" spans="1:239" s="5" customFormat="1" ht="24.75" customHeight="1">
      <c r="A157" s="35"/>
      <c r="B157" s="37"/>
      <c r="C157" s="37"/>
      <c r="D157" s="30" t="s">
        <v>163</v>
      </c>
      <c r="E157" s="37"/>
      <c r="F157" s="31"/>
      <c r="G157" s="76"/>
      <c r="H157" s="26"/>
      <c r="I157" s="33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</row>
    <row r="158" spans="1:239" s="15" customFormat="1" ht="21" customHeight="1">
      <c r="A158" s="39"/>
      <c r="B158" s="40"/>
      <c r="C158" s="40"/>
      <c r="D158" s="40" t="s">
        <v>26</v>
      </c>
      <c r="E158" s="40"/>
      <c r="F158" s="41"/>
      <c r="G158" s="42"/>
      <c r="H158" s="42">
        <f>H17+H8</f>
        <v>0</v>
      </c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</row>
    <row r="159" spans="1:239" ht="12" customHeight="1">
      <c r="J159" s="48"/>
    </row>
    <row r="160" spans="1:239" s="15" customFormat="1" ht="13.5" customHeight="1">
      <c r="A160" s="196" t="s">
        <v>27</v>
      </c>
      <c r="B160" s="197"/>
      <c r="C160" s="198"/>
      <c r="D160" s="50" t="s">
        <v>168</v>
      </c>
      <c r="E160" s="51"/>
      <c r="F160" s="52"/>
      <c r="G160" s="53"/>
      <c r="H160" s="54">
        <f>H158</f>
        <v>0</v>
      </c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  <c r="EC160" s="14"/>
      <c r="ED160" s="14"/>
      <c r="EE160" s="14"/>
      <c r="EF160" s="14"/>
      <c r="EG160" s="14"/>
      <c r="EH160" s="14"/>
      <c r="EI160" s="14"/>
      <c r="EJ160" s="14"/>
      <c r="EK160" s="14"/>
      <c r="EL160" s="14"/>
      <c r="EM160" s="14"/>
      <c r="EN160" s="14"/>
      <c r="EO160" s="14"/>
      <c r="EP160" s="14"/>
      <c r="EQ160" s="14"/>
      <c r="ER160" s="14"/>
      <c r="ES160" s="14"/>
      <c r="ET160" s="14"/>
      <c r="EU160" s="14"/>
      <c r="EV160" s="14"/>
      <c r="EW160" s="14"/>
      <c r="EX160" s="14"/>
      <c r="EY160" s="14"/>
      <c r="EZ160" s="14"/>
      <c r="FA160" s="14"/>
      <c r="FB160" s="14"/>
      <c r="FC160" s="14"/>
      <c r="FD160" s="14"/>
      <c r="FE160" s="14"/>
      <c r="FF160" s="14"/>
      <c r="FG160" s="14"/>
      <c r="FH160" s="14"/>
      <c r="FI160" s="14"/>
      <c r="FJ160" s="14"/>
      <c r="FK160" s="14"/>
      <c r="FL160" s="14"/>
      <c r="FM160" s="14"/>
      <c r="FN160" s="14"/>
      <c r="FO160" s="14"/>
      <c r="FP160" s="14"/>
      <c r="FQ160" s="14"/>
      <c r="FR160" s="14"/>
      <c r="FS160" s="14"/>
      <c r="FT160" s="14"/>
      <c r="FU160" s="14"/>
      <c r="FV160" s="14"/>
      <c r="FW160" s="14"/>
      <c r="FX160" s="14"/>
      <c r="FY160" s="14"/>
      <c r="FZ160" s="14"/>
      <c r="GA160" s="14"/>
      <c r="GB160" s="14"/>
      <c r="GC160" s="14"/>
      <c r="GD160" s="14"/>
      <c r="GE160" s="14"/>
      <c r="GF160" s="14"/>
      <c r="GG160" s="14"/>
      <c r="GH160" s="14"/>
      <c r="GI160" s="14"/>
      <c r="GJ160" s="14"/>
      <c r="GK160" s="14"/>
      <c r="GL160" s="14"/>
      <c r="GM160" s="14"/>
      <c r="GN160" s="14"/>
      <c r="GO160" s="14"/>
      <c r="GP160" s="14"/>
      <c r="GQ160" s="14"/>
      <c r="GR160" s="14"/>
      <c r="GS160" s="14"/>
      <c r="GT160" s="14"/>
      <c r="GU160" s="14"/>
      <c r="GV160" s="14"/>
      <c r="GW160" s="14"/>
      <c r="GX160" s="14"/>
      <c r="GY160" s="14"/>
      <c r="GZ160" s="14"/>
      <c r="HA160" s="14"/>
      <c r="HB160" s="14"/>
      <c r="HC160" s="14"/>
      <c r="HD160" s="14"/>
      <c r="HE160" s="14"/>
      <c r="HF160" s="14"/>
      <c r="HG160" s="14"/>
      <c r="HH160" s="14"/>
      <c r="HI160" s="14"/>
      <c r="HJ160" s="14"/>
      <c r="HK160" s="14"/>
      <c r="HL160" s="14"/>
      <c r="HM160" s="14"/>
      <c r="HN160" s="14"/>
      <c r="HO160" s="14"/>
      <c r="HP160" s="14"/>
      <c r="HQ160" s="14"/>
      <c r="HR160" s="14"/>
      <c r="HS160" s="14"/>
      <c r="HT160" s="14"/>
      <c r="HU160" s="14"/>
      <c r="HV160" s="14"/>
      <c r="HW160" s="14"/>
      <c r="HX160" s="14"/>
      <c r="HY160" s="14"/>
      <c r="HZ160" s="14"/>
      <c r="IA160" s="14"/>
      <c r="IB160" s="14"/>
      <c r="IC160" s="14"/>
      <c r="ID160" s="14"/>
      <c r="IE160" s="14"/>
    </row>
    <row r="161" spans="1:239" s="15" customFormat="1" ht="13.5" customHeight="1">
      <c r="A161" s="55"/>
      <c r="B161" s="56"/>
      <c r="C161" s="56"/>
      <c r="D161" s="57"/>
      <c r="E161" s="58"/>
      <c r="F161" s="59"/>
      <c r="G161" s="60"/>
      <c r="H161" s="61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  <c r="EM161" s="14"/>
      <c r="EN161" s="14"/>
      <c r="EO161" s="14"/>
      <c r="EP161" s="14"/>
      <c r="EQ161" s="14"/>
      <c r="ER161" s="14"/>
      <c r="ES161" s="14"/>
      <c r="ET161" s="14"/>
      <c r="EU161" s="14"/>
      <c r="EV161" s="14"/>
      <c r="EW161" s="14"/>
      <c r="EX161" s="14"/>
      <c r="EY161" s="14"/>
      <c r="EZ161" s="14"/>
      <c r="FA161" s="14"/>
      <c r="FB161" s="14"/>
      <c r="FC161" s="14"/>
      <c r="FD161" s="14"/>
      <c r="FE161" s="14"/>
      <c r="FF161" s="14"/>
      <c r="FG161" s="14"/>
      <c r="FH161" s="14"/>
      <c r="FI161" s="14"/>
      <c r="FJ161" s="14"/>
      <c r="FK161" s="14"/>
      <c r="FL161" s="14"/>
      <c r="FM161" s="14"/>
      <c r="FN161" s="14"/>
      <c r="FO161" s="14"/>
      <c r="FP161" s="14"/>
      <c r="FQ161" s="14"/>
      <c r="FR161" s="14"/>
      <c r="FS161" s="14"/>
      <c r="FT161" s="14"/>
      <c r="FU161" s="14"/>
      <c r="FV161" s="14"/>
      <c r="FW161" s="14"/>
      <c r="FX161" s="14"/>
      <c r="FY161" s="14"/>
      <c r="FZ161" s="14"/>
      <c r="GA161" s="14"/>
      <c r="GB161" s="14"/>
      <c r="GC161" s="14"/>
      <c r="GD161" s="14"/>
      <c r="GE161" s="14"/>
      <c r="GF161" s="14"/>
      <c r="GG161" s="14"/>
      <c r="GH161" s="14"/>
      <c r="GI161" s="14"/>
      <c r="GJ161" s="14"/>
      <c r="GK161" s="14"/>
      <c r="GL161" s="14"/>
      <c r="GM161" s="14"/>
      <c r="GN161" s="14"/>
      <c r="GO161" s="14"/>
      <c r="GP161" s="14"/>
      <c r="GQ161" s="14"/>
      <c r="GR161" s="14"/>
      <c r="GS161" s="14"/>
      <c r="GT161" s="14"/>
      <c r="GU161" s="14"/>
      <c r="GV161" s="14"/>
      <c r="GW161" s="14"/>
      <c r="GX161" s="14"/>
      <c r="GY161" s="14"/>
      <c r="GZ161" s="14"/>
      <c r="HA161" s="14"/>
      <c r="HB161" s="14"/>
      <c r="HC161" s="14"/>
      <c r="HD161" s="14"/>
      <c r="HE161" s="14"/>
      <c r="HF161" s="14"/>
      <c r="HG161" s="14"/>
      <c r="HH161" s="14"/>
      <c r="HI161" s="14"/>
      <c r="HJ161" s="14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</row>
    <row r="162" spans="1:239" s="63" customFormat="1" ht="11.25">
      <c r="A162" s="62" t="s">
        <v>28</v>
      </c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2"/>
      <c r="BA162" s="62"/>
      <c r="BB162" s="62"/>
      <c r="BC162" s="62"/>
      <c r="BD162" s="62"/>
      <c r="BE162" s="62"/>
      <c r="BF162" s="62"/>
      <c r="BG162" s="62"/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  <c r="CH162" s="62"/>
      <c r="CI162" s="62"/>
      <c r="CJ162" s="62"/>
      <c r="CK162" s="62"/>
      <c r="CL162" s="62"/>
      <c r="CM162" s="62"/>
      <c r="CN162" s="62"/>
      <c r="CO162" s="62"/>
      <c r="CP162" s="62"/>
      <c r="CQ162" s="62"/>
      <c r="CR162" s="62"/>
      <c r="CS162" s="62"/>
      <c r="CT162" s="62"/>
      <c r="CU162" s="62"/>
      <c r="CV162" s="62"/>
      <c r="CW162" s="62"/>
      <c r="CX162" s="62"/>
      <c r="CY162" s="62"/>
      <c r="CZ162" s="62"/>
      <c r="DA162" s="62"/>
      <c r="DB162" s="62"/>
      <c r="DC162" s="62"/>
      <c r="DD162" s="62"/>
      <c r="DE162" s="62"/>
      <c r="DF162" s="62"/>
      <c r="DG162" s="62"/>
      <c r="DH162" s="62"/>
      <c r="DI162" s="62"/>
      <c r="DJ162" s="62"/>
      <c r="DK162" s="62"/>
      <c r="DL162" s="62"/>
      <c r="DM162" s="62"/>
      <c r="DN162" s="62"/>
      <c r="DO162" s="62"/>
      <c r="DP162" s="62"/>
      <c r="DQ162" s="62"/>
      <c r="DR162" s="62"/>
      <c r="DS162" s="62"/>
      <c r="DT162" s="62"/>
      <c r="DU162" s="62"/>
      <c r="DV162" s="62"/>
      <c r="DW162" s="62"/>
      <c r="DX162" s="62"/>
      <c r="DY162" s="62"/>
      <c r="DZ162" s="62"/>
      <c r="EA162" s="62"/>
      <c r="EB162" s="62"/>
      <c r="EC162" s="62"/>
      <c r="ED162" s="62"/>
      <c r="EE162" s="62"/>
      <c r="EF162" s="62"/>
      <c r="EG162" s="62"/>
      <c r="EH162" s="62"/>
      <c r="EI162" s="62"/>
      <c r="EJ162" s="62"/>
      <c r="EK162" s="62"/>
      <c r="EL162" s="62"/>
      <c r="EM162" s="62"/>
      <c r="EN162" s="62"/>
      <c r="EO162" s="62"/>
      <c r="EP162" s="62"/>
      <c r="EQ162" s="62"/>
      <c r="ER162" s="62"/>
      <c r="ES162" s="62"/>
      <c r="ET162" s="62"/>
      <c r="EU162" s="62"/>
      <c r="EV162" s="62"/>
      <c r="EW162" s="62"/>
      <c r="EX162" s="62"/>
      <c r="EY162" s="62"/>
      <c r="EZ162" s="62"/>
      <c r="FA162" s="62"/>
      <c r="FB162" s="62"/>
      <c r="FC162" s="62"/>
      <c r="FD162" s="62"/>
      <c r="FE162" s="62"/>
      <c r="FF162" s="62"/>
      <c r="FG162" s="62"/>
      <c r="FH162" s="62"/>
      <c r="FI162" s="62"/>
      <c r="FJ162" s="62"/>
      <c r="FK162" s="62"/>
      <c r="FL162" s="62"/>
      <c r="FM162" s="62"/>
      <c r="FN162" s="62"/>
      <c r="FO162" s="62"/>
      <c r="FP162" s="62"/>
      <c r="FQ162" s="62"/>
      <c r="FR162" s="62"/>
      <c r="FS162" s="62"/>
      <c r="FT162" s="62"/>
      <c r="FU162" s="62"/>
      <c r="FV162" s="62"/>
      <c r="FW162" s="62"/>
      <c r="FX162" s="62"/>
      <c r="FY162" s="62"/>
      <c r="FZ162" s="62"/>
      <c r="GA162" s="62"/>
      <c r="GB162" s="62"/>
      <c r="GC162" s="62"/>
      <c r="GD162" s="62"/>
      <c r="GE162" s="62"/>
      <c r="GF162" s="62"/>
      <c r="GG162" s="62"/>
      <c r="GH162" s="62"/>
      <c r="GI162" s="62"/>
      <c r="GJ162" s="62"/>
      <c r="GK162" s="62"/>
      <c r="GL162" s="62"/>
      <c r="GM162" s="62"/>
      <c r="GN162" s="62"/>
      <c r="GO162" s="62"/>
      <c r="GP162" s="62"/>
      <c r="GQ162" s="62"/>
      <c r="GR162" s="62"/>
      <c r="GS162" s="62"/>
      <c r="GT162" s="62"/>
      <c r="GU162" s="62"/>
      <c r="GV162" s="62"/>
      <c r="GW162" s="62"/>
      <c r="GX162" s="62"/>
      <c r="GY162" s="62"/>
      <c r="GZ162" s="62"/>
      <c r="HA162" s="62"/>
      <c r="HB162" s="62"/>
      <c r="HC162" s="62"/>
      <c r="HD162" s="62"/>
      <c r="HE162" s="62"/>
      <c r="HF162" s="62"/>
      <c r="HG162" s="62"/>
      <c r="HH162" s="62"/>
      <c r="HI162" s="62"/>
      <c r="HJ162" s="62"/>
      <c r="HK162" s="62"/>
      <c r="HL162" s="62"/>
      <c r="HM162" s="62"/>
      <c r="HN162" s="62"/>
      <c r="HO162" s="62"/>
      <c r="HP162" s="62"/>
      <c r="HQ162" s="62"/>
      <c r="HR162" s="62"/>
      <c r="HS162" s="62"/>
      <c r="HT162" s="62"/>
      <c r="HU162" s="62"/>
      <c r="HV162" s="62"/>
      <c r="HW162" s="62"/>
      <c r="HX162" s="62"/>
      <c r="HY162" s="62"/>
      <c r="HZ162" s="62"/>
      <c r="IA162" s="62"/>
      <c r="IB162" s="62"/>
      <c r="IC162" s="62"/>
      <c r="ID162" s="62"/>
      <c r="IE162" s="62"/>
    </row>
    <row r="163" spans="1:239" s="63" customFormat="1" ht="23.45" customHeight="1">
      <c r="A163" s="192" t="s">
        <v>29</v>
      </c>
      <c r="B163" s="199"/>
      <c r="C163" s="199"/>
      <c r="D163" s="199"/>
      <c r="E163" s="199"/>
      <c r="F163" s="199"/>
      <c r="G163" s="199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2"/>
      <c r="BE163" s="62"/>
      <c r="BF163" s="62"/>
      <c r="BG163" s="62"/>
      <c r="BH163" s="62"/>
      <c r="BI163" s="62"/>
      <c r="BJ163" s="62"/>
      <c r="BK163" s="62"/>
      <c r="BL163" s="62"/>
      <c r="BM163" s="62"/>
      <c r="BN163" s="62"/>
      <c r="BO163" s="62"/>
      <c r="BP163" s="62"/>
      <c r="BQ163" s="62"/>
      <c r="BR163" s="62"/>
      <c r="BS163" s="62"/>
      <c r="BT163" s="62"/>
      <c r="BU163" s="62"/>
      <c r="BV163" s="62"/>
      <c r="BW163" s="62"/>
      <c r="BX163" s="62"/>
      <c r="BY163" s="62"/>
      <c r="BZ163" s="62"/>
      <c r="CA163" s="62"/>
      <c r="CB163" s="62"/>
      <c r="CC163" s="62"/>
      <c r="CD163" s="62"/>
      <c r="CE163" s="62"/>
      <c r="CF163" s="62"/>
      <c r="CG163" s="62"/>
      <c r="CH163" s="62"/>
      <c r="CI163" s="62"/>
      <c r="CJ163" s="62"/>
      <c r="CK163" s="62"/>
      <c r="CL163" s="62"/>
      <c r="CM163" s="62"/>
      <c r="CN163" s="62"/>
      <c r="CO163" s="62"/>
      <c r="CP163" s="62"/>
      <c r="CQ163" s="62"/>
      <c r="CR163" s="62"/>
      <c r="CS163" s="62"/>
      <c r="CT163" s="62"/>
      <c r="CU163" s="62"/>
      <c r="CV163" s="62"/>
      <c r="CW163" s="62"/>
      <c r="CX163" s="62"/>
      <c r="CY163" s="62"/>
      <c r="CZ163" s="62"/>
      <c r="DA163" s="62"/>
      <c r="DB163" s="62"/>
      <c r="DC163" s="62"/>
      <c r="DD163" s="62"/>
      <c r="DE163" s="62"/>
      <c r="DF163" s="62"/>
      <c r="DG163" s="62"/>
      <c r="DH163" s="62"/>
      <c r="DI163" s="62"/>
      <c r="DJ163" s="62"/>
      <c r="DK163" s="62"/>
      <c r="DL163" s="62"/>
      <c r="DM163" s="62"/>
      <c r="DN163" s="62"/>
      <c r="DO163" s="62"/>
      <c r="DP163" s="62"/>
      <c r="DQ163" s="62"/>
      <c r="DR163" s="62"/>
      <c r="DS163" s="62"/>
      <c r="DT163" s="62"/>
      <c r="DU163" s="62"/>
      <c r="DV163" s="62"/>
      <c r="DW163" s="62"/>
      <c r="DX163" s="62"/>
      <c r="DY163" s="62"/>
      <c r="DZ163" s="62"/>
      <c r="EA163" s="62"/>
      <c r="EB163" s="62"/>
      <c r="EC163" s="62"/>
      <c r="ED163" s="62"/>
      <c r="EE163" s="62"/>
      <c r="EF163" s="62"/>
      <c r="EG163" s="62"/>
      <c r="EH163" s="62"/>
      <c r="EI163" s="62"/>
      <c r="EJ163" s="62"/>
      <c r="EK163" s="62"/>
      <c r="EL163" s="62"/>
      <c r="EM163" s="62"/>
      <c r="EN163" s="62"/>
      <c r="EO163" s="62"/>
      <c r="EP163" s="62"/>
      <c r="EQ163" s="62"/>
      <c r="ER163" s="62"/>
      <c r="ES163" s="62"/>
      <c r="ET163" s="62"/>
      <c r="EU163" s="62"/>
      <c r="EV163" s="62"/>
      <c r="EW163" s="62"/>
      <c r="EX163" s="62"/>
      <c r="EY163" s="62"/>
      <c r="EZ163" s="62"/>
      <c r="FA163" s="62"/>
      <c r="FB163" s="62"/>
      <c r="FC163" s="62"/>
      <c r="FD163" s="62"/>
      <c r="FE163" s="62"/>
      <c r="FF163" s="62"/>
      <c r="FG163" s="62"/>
      <c r="FH163" s="62"/>
      <c r="FI163" s="62"/>
      <c r="FJ163" s="62"/>
      <c r="FK163" s="62"/>
      <c r="FL163" s="62"/>
      <c r="FM163" s="62"/>
      <c r="FN163" s="62"/>
      <c r="FO163" s="62"/>
      <c r="FP163" s="62"/>
      <c r="FQ163" s="62"/>
      <c r="FR163" s="62"/>
      <c r="FS163" s="62"/>
      <c r="FT163" s="62"/>
      <c r="FU163" s="62"/>
      <c r="FV163" s="62"/>
      <c r="FW163" s="62"/>
      <c r="FX163" s="62"/>
      <c r="FY163" s="62"/>
      <c r="FZ163" s="62"/>
      <c r="GA163" s="62"/>
      <c r="GB163" s="62"/>
      <c r="GC163" s="62"/>
      <c r="GD163" s="62"/>
      <c r="GE163" s="62"/>
      <c r="GF163" s="62"/>
      <c r="GG163" s="62"/>
      <c r="GH163" s="62"/>
      <c r="GI163" s="62"/>
      <c r="GJ163" s="62"/>
      <c r="GK163" s="62"/>
      <c r="GL163" s="62"/>
      <c r="GM163" s="62"/>
      <c r="GN163" s="62"/>
      <c r="GO163" s="62"/>
      <c r="GP163" s="62"/>
      <c r="GQ163" s="62"/>
      <c r="GR163" s="62"/>
      <c r="GS163" s="62"/>
      <c r="GT163" s="62"/>
      <c r="GU163" s="62"/>
      <c r="GV163" s="62"/>
      <c r="GW163" s="62"/>
      <c r="GX163" s="62"/>
      <c r="GY163" s="62"/>
      <c r="GZ163" s="62"/>
      <c r="HA163" s="62"/>
      <c r="HB163" s="62"/>
      <c r="HC163" s="62"/>
      <c r="HD163" s="62"/>
      <c r="HE163" s="62"/>
      <c r="HF163" s="62"/>
      <c r="HG163" s="62"/>
      <c r="HH163" s="62"/>
      <c r="HI163" s="62"/>
      <c r="HJ163" s="62"/>
      <c r="HK163" s="62"/>
      <c r="HL163" s="62"/>
      <c r="HM163" s="62"/>
      <c r="HN163" s="62"/>
      <c r="HO163" s="62"/>
      <c r="HP163" s="62"/>
      <c r="HQ163" s="62"/>
      <c r="HR163" s="62"/>
      <c r="HS163" s="62"/>
      <c r="HT163" s="62"/>
      <c r="HU163" s="62"/>
      <c r="HV163" s="62"/>
      <c r="HW163" s="62"/>
      <c r="HX163" s="62"/>
      <c r="HY163" s="62"/>
      <c r="HZ163" s="62"/>
      <c r="IA163" s="62"/>
      <c r="IB163" s="62"/>
      <c r="IC163" s="62"/>
      <c r="ID163" s="62"/>
      <c r="IE163" s="62"/>
    </row>
    <row r="164" spans="1:239" s="63" customFormat="1" ht="93.75" customHeight="1">
      <c r="A164" s="192" t="s">
        <v>30</v>
      </c>
      <c r="B164" s="199"/>
      <c r="C164" s="199"/>
      <c r="D164" s="199"/>
      <c r="E164" s="199"/>
      <c r="F164" s="199"/>
      <c r="G164" s="199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  <c r="AY164" s="62"/>
      <c r="AZ164" s="62"/>
      <c r="BA164" s="62"/>
      <c r="BB164" s="62"/>
      <c r="BC164" s="62"/>
      <c r="BD164" s="62"/>
      <c r="BE164" s="62"/>
      <c r="BF164" s="62"/>
      <c r="BG164" s="62"/>
      <c r="BH164" s="62"/>
      <c r="BI164" s="62"/>
      <c r="BJ164" s="62"/>
      <c r="BK164" s="62"/>
      <c r="BL164" s="62"/>
      <c r="BM164" s="62"/>
      <c r="BN164" s="62"/>
      <c r="BO164" s="62"/>
      <c r="BP164" s="62"/>
      <c r="BQ164" s="62"/>
      <c r="BR164" s="62"/>
      <c r="BS164" s="62"/>
      <c r="BT164" s="62"/>
      <c r="BU164" s="62"/>
      <c r="BV164" s="62"/>
      <c r="BW164" s="62"/>
      <c r="BX164" s="62"/>
      <c r="BY164" s="62"/>
      <c r="BZ164" s="62"/>
      <c r="CA164" s="62"/>
      <c r="CB164" s="62"/>
      <c r="CC164" s="62"/>
      <c r="CD164" s="62"/>
      <c r="CE164" s="62"/>
      <c r="CF164" s="62"/>
      <c r="CG164" s="62"/>
      <c r="CH164" s="62"/>
      <c r="CI164" s="62"/>
      <c r="CJ164" s="62"/>
      <c r="CK164" s="62"/>
      <c r="CL164" s="62"/>
      <c r="CM164" s="62"/>
      <c r="CN164" s="62"/>
      <c r="CO164" s="62"/>
      <c r="CP164" s="62"/>
      <c r="CQ164" s="62"/>
      <c r="CR164" s="62"/>
      <c r="CS164" s="62"/>
      <c r="CT164" s="62"/>
      <c r="CU164" s="62"/>
      <c r="CV164" s="62"/>
      <c r="CW164" s="62"/>
      <c r="CX164" s="62"/>
      <c r="CY164" s="62"/>
      <c r="CZ164" s="62"/>
      <c r="DA164" s="62"/>
      <c r="DB164" s="62"/>
      <c r="DC164" s="62"/>
      <c r="DD164" s="62"/>
      <c r="DE164" s="62"/>
      <c r="DF164" s="62"/>
      <c r="DG164" s="62"/>
      <c r="DH164" s="62"/>
      <c r="DI164" s="62"/>
      <c r="DJ164" s="62"/>
      <c r="DK164" s="62"/>
      <c r="DL164" s="62"/>
      <c r="DM164" s="62"/>
      <c r="DN164" s="62"/>
      <c r="DO164" s="62"/>
      <c r="DP164" s="62"/>
      <c r="DQ164" s="62"/>
      <c r="DR164" s="62"/>
      <c r="DS164" s="62"/>
      <c r="DT164" s="62"/>
      <c r="DU164" s="62"/>
      <c r="DV164" s="62"/>
      <c r="DW164" s="62"/>
      <c r="DX164" s="62"/>
      <c r="DY164" s="62"/>
      <c r="DZ164" s="62"/>
      <c r="EA164" s="62"/>
      <c r="EB164" s="62"/>
      <c r="EC164" s="62"/>
      <c r="ED164" s="62"/>
      <c r="EE164" s="62"/>
      <c r="EF164" s="62"/>
      <c r="EG164" s="62"/>
      <c r="EH164" s="62"/>
      <c r="EI164" s="62"/>
      <c r="EJ164" s="62"/>
      <c r="EK164" s="62"/>
      <c r="EL164" s="62"/>
      <c r="EM164" s="62"/>
      <c r="EN164" s="62"/>
      <c r="EO164" s="62"/>
      <c r="EP164" s="62"/>
      <c r="EQ164" s="62"/>
      <c r="ER164" s="62"/>
      <c r="ES164" s="62"/>
      <c r="ET164" s="62"/>
      <c r="EU164" s="62"/>
      <c r="EV164" s="62"/>
      <c r="EW164" s="62"/>
      <c r="EX164" s="62"/>
      <c r="EY164" s="62"/>
      <c r="EZ164" s="62"/>
      <c r="FA164" s="62"/>
      <c r="FB164" s="62"/>
      <c r="FC164" s="62"/>
      <c r="FD164" s="62"/>
      <c r="FE164" s="62"/>
      <c r="FF164" s="62"/>
      <c r="FG164" s="62"/>
      <c r="FH164" s="62"/>
      <c r="FI164" s="62"/>
      <c r="FJ164" s="62"/>
      <c r="FK164" s="62"/>
      <c r="FL164" s="62"/>
      <c r="FM164" s="62"/>
      <c r="FN164" s="62"/>
      <c r="FO164" s="62"/>
      <c r="FP164" s="62"/>
      <c r="FQ164" s="62"/>
      <c r="FR164" s="62"/>
      <c r="FS164" s="62"/>
      <c r="FT164" s="62"/>
      <c r="FU164" s="62"/>
      <c r="FV164" s="62"/>
      <c r="FW164" s="62"/>
      <c r="FX164" s="62"/>
      <c r="FY164" s="62"/>
      <c r="FZ164" s="62"/>
      <c r="GA164" s="62"/>
      <c r="GB164" s="62"/>
      <c r="GC164" s="62"/>
      <c r="GD164" s="62"/>
      <c r="GE164" s="62"/>
      <c r="GF164" s="62"/>
      <c r="GG164" s="62"/>
      <c r="GH164" s="62"/>
      <c r="GI164" s="62"/>
      <c r="GJ164" s="62"/>
      <c r="GK164" s="62"/>
      <c r="GL164" s="62"/>
      <c r="GM164" s="62"/>
      <c r="GN164" s="62"/>
      <c r="GO164" s="62"/>
      <c r="GP164" s="62"/>
      <c r="GQ164" s="62"/>
      <c r="GR164" s="62"/>
      <c r="GS164" s="62"/>
      <c r="GT164" s="62"/>
      <c r="GU164" s="62"/>
      <c r="GV164" s="62"/>
      <c r="GW164" s="62"/>
      <c r="GX164" s="62"/>
      <c r="GY164" s="62"/>
      <c r="GZ164" s="62"/>
      <c r="HA164" s="62"/>
      <c r="HB164" s="62"/>
      <c r="HC164" s="62"/>
      <c r="HD164" s="62"/>
      <c r="HE164" s="62"/>
      <c r="HF164" s="62"/>
      <c r="HG164" s="62"/>
      <c r="HH164" s="62"/>
      <c r="HI164" s="62"/>
      <c r="HJ164" s="62"/>
      <c r="HK164" s="62"/>
      <c r="HL164" s="62"/>
      <c r="HM164" s="62"/>
      <c r="HN164" s="62"/>
      <c r="HO164" s="62"/>
      <c r="HP164" s="62"/>
      <c r="HQ164" s="62"/>
      <c r="HR164" s="62"/>
      <c r="HS164" s="62"/>
      <c r="HT164" s="62"/>
      <c r="HU164" s="62"/>
      <c r="HV164" s="62"/>
      <c r="HW164" s="62"/>
      <c r="HX164" s="62"/>
      <c r="HY164" s="62"/>
      <c r="HZ164" s="62"/>
      <c r="IA164" s="62"/>
      <c r="IB164" s="62"/>
      <c r="IC164" s="62"/>
      <c r="ID164" s="62"/>
      <c r="IE164" s="62"/>
    </row>
    <row r="165" spans="1:239" s="67" customFormat="1" ht="13.5" customHeight="1">
      <c r="A165" s="192" t="s">
        <v>31</v>
      </c>
      <c r="B165" s="193"/>
      <c r="C165" s="193"/>
      <c r="D165" s="193"/>
      <c r="E165" s="193"/>
      <c r="F165" s="193"/>
      <c r="G165" s="193"/>
      <c r="H165" s="64"/>
      <c r="I165" s="65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  <c r="AI165" s="66"/>
      <c r="AJ165" s="66"/>
      <c r="AK165" s="66"/>
      <c r="AL165" s="66"/>
      <c r="AM165" s="66"/>
      <c r="AN165" s="66"/>
      <c r="AO165" s="66"/>
      <c r="AP165" s="66"/>
      <c r="AQ165" s="66"/>
      <c r="AR165" s="66"/>
      <c r="AS165" s="66"/>
      <c r="AT165" s="66"/>
      <c r="AU165" s="66"/>
      <c r="AV165" s="66"/>
      <c r="AW165" s="66"/>
      <c r="AX165" s="66"/>
      <c r="AY165" s="66"/>
      <c r="AZ165" s="66"/>
      <c r="BA165" s="66"/>
      <c r="BB165" s="66"/>
      <c r="BC165" s="66"/>
      <c r="BD165" s="66"/>
      <c r="BE165" s="66"/>
      <c r="BF165" s="66"/>
      <c r="BG165" s="66"/>
      <c r="BH165" s="66"/>
      <c r="BI165" s="66"/>
      <c r="BJ165" s="66"/>
      <c r="BK165" s="66"/>
      <c r="BL165" s="66"/>
      <c r="BM165" s="66"/>
      <c r="BN165" s="66"/>
      <c r="BO165" s="66"/>
      <c r="BP165" s="66"/>
      <c r="BQ165" s="66"/>
      <c r="BR165" s="66"/>
      <c r="BS165" s="66"/>
      <c r="BT165" s="66"/>
      <c r="BU165" s="66"/>
      <c r="BV165" s="66"/>
      <c r="BW165" s="66"/>
      <c r="BX165" s="66"/>
      <c r="BY165" s="66"/>
      <c r="BZ165" s="66"/>
      <c r="CA165" s="66"/>
      <c r="CB165" s="66"/>
      <c r="CC165" s="66"/>
      <c r="CD165" s="66"/>
      <c r="CE165" s="66"/>
      <c r="CF165" s="66"/>
      <c r="CG165" s="66"/>
      <c r="CH165" s="66"/>
      <c r="CI165" s="66"/>
      <c r="CJ165" s="66"/>
      <c r="CK165" s="66"/>
      <c r="CL165" s="66"/>
      <c r="CM165" s="66"/>
      <c r="CN165" s="66"/>
      <c r="CO165" s="66"/>
      <c r="CP165" s="66"/>
      <c r="CQ165" s="66"/>
      <c r="CR165" s="66"/>
      <c r="CS165" s="66"/>
      <c r="CT165" s="66"/>
      <c r="CU165" s="66"/>
      <c r="CV165" s="66"/>
      <c r="CW165" s="66"/>
      <c r="CX165" s="66"/>
      <c r="CY165" s="66"/>
      <c r="CZ165" s="66"/>
      <c r="DA165" s="66"/>
      <c r="DB165" s="66"/>
      <c r="DC165" s="66"/>
      <c r="DD165" s="66"/>
      <c r="DE165" s="66"/>
      <c r="DF165" s="66"/>
      <c r="DG165" s="66"/>
      <c r="DH165" s="66"/>
      <c r="DI165" s="66"/>
      <c r="DJ165" s="66"/>
      <c r="DK165" s="66"/>
      <c r="DL165" s="66"/>
      <c r="DM165" s="66"/>
      <c r="DN165" s="66"/>
      <c r="DO165" s="66"/>
      <c r="DP165" s="66"/>
      <c r="DQ165" s="66"/>
      <c r="DR165" s="66"/>
      <c r="DS165" s="66"/>
      <c r="DT165" s="66"/>
      <c r="DU165" s="66"/>
      <c r="DV165" s="66"/>
      <c r="DW165" s="66"/>
      <c r="DX165" s="66"/>
      <c r="DY165" s="66"/>
      <c r="DZ165" s="66"/>
      <c r="EA165" s="66"/>
      <c r="EB165" s="66"/>
      <c r="EC165" s="66"/>
      <c r="ED165" s="66"/>
      <c r="EE165" s="66"/>
      <c r="EF165" s="66"/>
      <c r="EG165" s="66"/>
      <c r="EH165" s="66"/>
      <c r="EI165" s="66"/>
      <c r="EJ165" s="66"/>
      <c r="EK165" s="66"/>
      <c r="EL165" s="66"/>
      <c r="EM165" s="66"/>
      <c r="EN165" s="66"/>
      <c r="EO165" s="66"/>
      <c r="EP165" s="66"/>
      <c r="EQ165" s="66"/>
      <c r="ER165" s="66"/>
      <c r="ES165" s="66"/>
      <c r="ET165" s="66"/>
      <c r="EU165" s="66"/>
      <c r="EV165" s="66"/>
      <c r="EW165" s="66"/>
      <c r="EX165" s="66"/>
      <c r="EY165" s="66"/>
      <c r="EZ165" s="66"/>
      <c r="FA165" s="66"/>
      <c r="FB165" s="66"/>
      <c r="FC165" s="66"/>
      <c r="FD165" s="66"/>
      <c r="FE165" s="66"/>
      <c r="FF165" s="66"/>
      <c r="FG165" s="66"/>
      <c r="FH165" s="66"/>
      <c r="FI165" s="66"/>
      <c r="FJ165" s="66"/>
      <c r="FK165" s="66"/>
      <c r="FL165" s="66"/>
      <c r="FM165" s="66"/>
      <c r="FN165" s="66"/>
      <c r="FO165" s="66"/>
      <c r="FP165" s="66"/>
      <c r="FQ165" s="66"/>
      <c r="FR165" s="66"/>
      <c r="FS165" s="66"/>
      <c r="FT165" s="66"/>
      <c r="FU165" s="66"/>
      <c r="FV165" s="66"/>
      <c r="FW165" s="66"/>
      <c r="FX165" s="66"/>
      <c r="FY165" s="66"/>
      <c r="FZ165" s="66"/>
      <c r="GA165" s="66"/>
      <c r="GB165" s="66"/>
      <c r="GC165" s="66"/>
      <c r="GD165" s="66"/>
      <c r="GE165" s="66"/>
      <c r="GF165" s="66"/>
      <c r="GG165" s="66"/>
      <c r="GH165" s="66"/>
      <c r="GI165" s="66"/>
      <c r="GJ165" s="66"/>
      <c r="GK165" s="66"/>
      <c r="GL165" s="66"/>
      <c r="GM165" s="66"/>
      <c r="GN165" s="66"/>
      <c r="GO165" s="66"/>
      <c r="GP165" s="66"/>
      <c r="GQ165" s="66"/>
      <c r="GR165" s="66"/>
      <c r="GS165" s="66"/>
      <c r="GT165" s="66"/>
      <c r="GU165" s="66"/>
      <c r="GV165" s="66"/>
      <c r="GW165" s="66"/>
      <c r="GX165" s="66"/>
      <c r="GY165" s="66"/>
      <c r="GZ165" s="66"/>
      <c r="HA165" s="66"/>
      <c r="HB165" s="66"/>
      <c r="HC165" s="66"/>
      <c r="HD165" s="66"/>
      <c r="HE165" s="66"/>
      <c r="HF165" s="66"/>
      <c r="HG165" s="66"/>
      <c r="HH165" s="66"/>
      <c r="HI165" s="66"/>
      <c r="HJ165" s="66"/>
      <c r="HK165" s="66"/>
      <c r="HL165" s="66"/>
      <c r="HM165" s="66"/>
      <c r="HN165" s="66"/>
      <c r="HO165" s="66"/>
      <c r="HP165" s="66"/>
      <c r="HQ165" s="66"/>
      <c r="HR165" s="66"/>
      <c r="HS165" s="66"/>
      <c r="HT165" s="66"/>
      <c r="HU165" s="66"/>
      <c r="HV165" s="66"/>
      <c r="HW165" s="66"/>
      <c r="HX165" s="66"/>
      <c r="HY165" s="66"/>
      <c r="HZ165" s="66"/>
      <c r="IA165" s="66"/>
      <c r="IB165" s="66"/>
      <c r="IC165" s="66"/>
      <c r="ID165" s="66"/>
      <c r="IE165" s="66"/>
    </row>
    <row r="166" spans="1:239" s="67" customFormat="1" ht="13.5" customHeight="1">
      <c r="A166" s="192" t="s">
        <v>32</v>
      </c>
      <c r="B166" s="193"/>
      <c r="C166" s="193"/>
      <c r="D166" s="193"/>
      <c r="E166" s="193"/>
      <c r="F166" s="193"/>
      <c r="G166" s="193"/>
      <c r="H166" s="64"/>
      <c r="I166" s="65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  <c r="AG166" s="66"/>
      <c r="AH166" s="66"/>
      <c r="AI166" s="66"/>
      <c r="AJ166" s="66"/>
      <c r="AK166" s="66"/>
      <c r="AL166" s="66"/>
      <c r="AM166" s="66"/>
      <c r="AN166" s="66"/>
      <c r="AO166" s="66"/>
      <c r="AP166" s="66"/>
      <c r="AQ166" s="66"/>
      <c r="AR166" s="66"/>
      <c r="AS166" s="66"/>
      <c r="AT166" s="66"/>
      <c r="AU166" s="66"/>
      <c r="AV166" s="66"/>
      <c r="AW166" s="66"/>
      <c r="AX166" s="66"/>
      <c r="AY166" s="66"/>
      <c r="AZ166" s="66"/>
      <c r="BA166" s="66"/>
      <c r="BB166" s="66"/>
      <c r="BC166" s="66"/>
      <c r="BD166" s="66"/>
      <c r="BE166" s="66"/>
      <c r="BF166" s="66"/>
      <c r="BG166" s="66"/>
      <c r="BH166" s="66"/>
      <c r="BI166" s="66"/>
      <c r="BJ166" s="66"/>
      <c r="BK166" s="66"/>
      <c r="BL166" s="66"/>
      <c r="BM166" s="66"/>
      <c r="BN166" s="66"/>
      <c r="BO166" s="66"/>
      <c r="BP166" s="66"/>
      <c r="BQ166" s="66"/>
      <c r="BR166" s="66"/>
      <c r="BS166" s="66"/>
      <c r="BT166" s="66"/>
      <c r="BU166" s="66"/>
      <c r="BV166" s="66"/>
      <c r="BW166" s="66"/>
      <c r="BX166" s="66"/>
      <c r="BY166" s="66"/>
      <c r="BZ166" s="66"/>
      <c r="CA166" s="66"/>
      <c r="CB166" s="66"/>
      <c r="CC166" s="66"/>
      <c r="CD166" s="66"/>
      <c r="CE166" s="66"/>
      <c r="CF166" s="66"/>
      <c r="CG166" s="66"/>
      <c r="CH166" s="66"/>
      <c r="CI166" s="66"/>
      <c r="CJ166" s="66"/>
      <c r="CK166" s="66"/>
      <c r="CL166" s="66"/>
      <c r="CM166" s="66"/>
      <c r="CN166" s="66"/>
      <c r="CO166" s="66"/>
      <c r="CP166" s="66"/>
      <c r="CQ166" s="66"/>
      <c r="CR166" s="66"/>
      <c r="CS166" s="66"/>
      <c r="CT166" s="66"/>
      <c r="CU166" s="66"/>
      <c r="CV166" s="66"/>
      <c r="CW166" s="66"/>
      <c r="CX166" s="66"/>
      <c r="CY166" s="66"/>
      <c r="CZ166" s="66"/>
      <c r="DA166" s="66"/>
      <c r="DB166" s="66"/>
      <c r="DC166" s="66"/>
      <c r="DD166" s="66"/>
      <c r="DE166" s="66"/>
      <c r="DF166" s="66"/>
      <c r="DG166" s="66"/>
      <c r="DH166" s="66"/>
      <c r="DI166" s="66"/>
      <c r="DJ166" s="66"/>
      <c r="DK166" s="66"/>
      <c r="DL166" s="66"/>
      <c r="DM166" s="66"/>
      <c r="DN166" s="66"/>
      <c r="DO166" s="66"/>
      <c r="DP166" s="66"/>
      <c r="DQ166" s="66"/>
      <c r="DR166" s="66"/>
      <c r="DS166" s="66"/>
      <c r="DT166" s="66"/>
      <c r="DU166" s="66"/>
      <c r="DV166" s="66"/>
      <c r="DW166" s="66"/>
      <c r="DX166" s="66"/>
      <c r="DY166" s="66"/>
      <c r="DZ166" s="66"/>
      <c r="EA166" s="66"/>
      <c r="EB166" s="66"/>
      <c r="EC166" s="66"/>
      <c r="ED166" s="66"/>
      <c r="EE166" s="66"/>
      <c r="EF166" s="66"/>
      <c r="EG166" s="66"/>
      <c r="EH166" s="66"/>
      <c r="EI166" s="66"/>
      <c r="EJ166" s="66"/>
      <c r="EK166" s="66"/>
      <c r="EL166" s="66"/>
      <c r="EM166" s="66"/>
      <c r="EN166" s="66"/>
      <c r="EO166" s="66"/>
      <c r="EP166" s="66"/>
      <c r="EQ166" s="66"/>
      <c r="ER166" s="66"/>
      <c r="ES166" s="66"/>
      <c r="ET166" s="66"/>
      <c r="EU166" s="66"/>
      <c r="EV166" s="66"/>
      <c r="EW166" s="66"/>
      <c r="EX166" s="66"/>
      <c r="EY166" s="66"/>
      <c r="EZ166" s="66"/>
      <c r="FA166" s="66"/>
      <c r="FB166" s="66"/>
      <c r="FC166" s="66"/>
      <c r="FD166" s="66"/>
      <c r="FE166" s="66"/>
      <c r="FF166" s="66"/>
      <c r="FG166" s="66"/>
      <c r="FH166" s="66"/>
      <c r="FI166" s="66"/>
      <c r="FJ166" s="66"/>
      <c r="FK166" s="66"/>
      <c r="FL166" s="66"/>
      <c r="FM166" s="66"/>
      <c r="FN166" s="66"/>
      <c r="FO166" s="66"/>
      <c r="FP166" s="66"/>
      <c r="FQ166" s="66"/>
      <c r="FR166" s="66"/>
      <c r="FS166" s="66"/>
      <c r="FT166" s="66"/>
      <c r="FU166" s="66"/>
      <c r="FV166" s="66"/>
      <c r="FW166" s="66"/>
      <c r="FX166" s="66"/>
      <c r="FY166" s="66"/>
      <c r="FZ166" s="66"/>
      <c r="GA166" s="66"/>
      <c r="GB166" s="66"/>
      <c r="GC166" s="66"/>
      <c r="GD166" s="66"/>
      <c r="GE166" s="66"/>
      <c r="GF166" s="66"/>
      <c r="GG166" s="66"/>
      <c r="GH166" s="66"/>
      <c r="GI166" s="66"/>
      <c r="GJ166" s="66"/>
      <c r="GK166" s="66"/>
      <c r="GL166" s="66"/>
      <c r="GM166" s="66"/>
      <c r="GN166" s="66"/>
      <c r="GO166" s="66"/>
      <c r="GP166" s="66"/>
      <c r="GQ166" s="66"/>
      <c r="GR166" s="66"/>
      <c r="GS166" s="66"/>
      <c r="GT166" s="66"/>
      <c r="GU166" s="66"/>
      <c r="GV166" s="66"/>
      <c r="GW166" s="66"/>
      <c r="GX166" s="66"/>
      <c r="GY166" s="66"/>
      <c r="GZ166" s="66"/>
      <c r="HA166" s="66"/>
      <c r="HB166" s="66"/>
      <c r="HC166" s="66"/>
      <c r="HD166" s="66"/>
      <c r="HE166" s="66"/>
      <c r="HF166" s="66"/>
      <c r="HG166" s="66"/>
      <c r="HH166" s="66"/>
      <c r="HI166" s="66"/>
      <c r="HJ166" s="66"/>
      <c r="HK166" s="66"/>
      <c r="HL166" s="66"/>
      <c r="HM166" s="66"/>
      <c r="HN166" s="66"/>
      <c r="HO166" s="66"/>
      <c r="HP166" s="66"/>
      <c r="HQ166" s="66"/>
      <c r="HR166" s="66"/>
      <c r="HS166" s="66"/>
      <c r="HT166" s="66"/>
      <c r="HU166" s="66"/>
      <c r="HV166" s="66"/>
      <c r="HW166" s="66"/>
      <c r="HX166" s="66"/>
      <c r="HY166" s="66"/>
      <c r="HZ166" s="66"/>
      <c r="IA166" s="66"/>
      <c r="IB166" s="66"/>
      <c r="IC166" s="66"/>
      <c r="ID166" s="66"/>
      <c r="IE166" s="66"/>
    </row>
    <row r="167" spans="1:239" s="67" customFormat="1" ht="13.5" customHeight="1">
      <c r="A167" s="68"/>
      <c r="B167" s="69"/>
      <c r="C167" s="69"/>
      <c r="D167" s="69"/>
      <c r="E167" s="69"/>
      <c r="F167" s="69"/>
      <c r="G167" s="69"/>
      <c r="H167" s="64"/>
      <c r="I167" s="65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  <c r="AG167" s="66"/>
      <c r="AH167" s="66"/>
      <c r="AI167" s="66"/>
      <c r="AJ167" s="66"/>
      <c r="AK167" s="66"/>
      <c r="AL167" s="66"/>
      <c r="AM167" s="66"/>
      <c r="AN167" s="66"/>
      <c r="AO167" s="66"/>
      <c r="AP167" s="66"/>
      <c r="AQ167" s="66"/>
      <c r="AR167" s="66"/>
      <c r="AS167" s="66"/>
      <c r="AT167" s="66"/>
      <c r="AU167" s="66"/>
      <c r="AV167" s="66"/>
      <c r="AW167" s="66"/>
      <c r="AX167" s="66"/>
      <c r="AY167" s="66"/>
      <c r="AZ167" s="66"/>
      <c r="BA167" s="66"/>
      <c r="BB167" s="66"/>
      <c r="BC167" s="66"/>
      <c r="BD167" s="66"/>
      <c r="BE167" s="66"/>
      <c r="BF167" s="66"/>
      <c r="BG167" s="66"/>
      <c r="BH167" s="66"/>
      <c r="BI167" s="66"/>
      <c r="BJ167" s="66"/>
      <c r="BK167" s="66"/>
      <c r="BL167" s="66"/>
      <c r="BM167" s="66"/>
      <c r="BN167" s="66"/>
      <c r="BO167" s="66"/>
      <c r="BP167" s="66"/>
      <c r="BQ167" s="66"/>
      <c r="BR167" s="66"/>
      <c r="BS167" s="66"/>
      <c r="BT167" s="66"/>
      <c r="BU167" s="66"/>
      <c r="BV167" s="66"/>
      <c r="BW167" s="66"/>
      <c r="BX167" s="66"/>
      <c r="BY167" s="66"/>
      <c r="BZ167" s="66"/>
      <c r="CA167" s="66"/>
      <c r="CB167" s="66"/>
      <c r="CC167" s="66"/>
      <c r="CD167" s="66"/>
      <c r="CE167" s="66"/>
      <c r="CF167" s="66"/>
      <c r="CG167" s="66"/>
      <c r="CH167" s="66"/>
      <c r="CI167" s="66"/>
      <c r="CJ167" s="66"/>
      <c r="CK167" s="66"/>
      <c r="CL167" s="66"/>
      <c r="CM167" s="66"/>
      <c r="CN167" s="66"/>
      <c r="CO167" s="66"/>
      <c r="CP167" s="66"/>
      <c r="CQ167" s="66"/>
      <c r="CR167" s="66"/>
      <c r="CS167" s="66"/>
      <c r="CT167" s="66"/>
      <c r="CU167" s="66"/>
      <c r="CV167" s="66"/>
      <c r="CW167" s="66"/>
      <c r="CX167" s="66"/>
      <c r="CY167" s="66"/>
      <c r="CZ167" s="66"/>
      <c r="DA167" s="66"/>
      <c r="DB167" s="66"/>
      <c r="DC167" s="66"/>
      <c r="DD167" s="66"/>
      <c r="DE167" s="66"/>
      <c r="DF167" s="66"/>
      <c r="DG167" s="66"/>
      <c r="DH167" s="66"/>
      <c r="DI167" s="66"/>
      <c r="DJ167" s="66"/>
      <c r="DK167" s="66"/>
      <c r="DL167" s="66"/>
      <c r="DM167" s="66"/>
      <c r="DN167" s="66"/>
      <c r="DO167" s="66"/>
      <c r="DP167" s="66"/>
      <c r="DQ167" s="66"/>
      <c r="DR167" s="66"/>
      <c r="DS167" s="66"/>
      <c r="DT167" s="66"/>
      <c r="DU167" s="66"/>
      <c r="DV167" s="66"/>
      <c r="DW167" s="66"/>
      <c r="DX167" s="66"/>
      <c r="DY167" s="66"/>
      <c r="DZ167" s="66"/>
      <c r="EA167" s="66"/>
      <c r="EB167" s="66"/>
      <c r="EC167" s="66"/>
      <c r="ED167" s="66"/>
      <c r="EE167" s="66"/>
      <c r="EF167" s="66"/>
      <c r="EG167" s="66"/>
      <c r="EH167" s="66"/>
      <c r="EI167" s="66"/>
      <c r="EJ167" s="66"/>
      <c r="EK167" s="66"/>
      <c r="EL167" s="66"/>
      <c r="EM167" s="66"/>
      <c r="EN167" s="66"/>
      <c r="EO167" s="66"/>
      <c r="EP167" s="66"/>
      <c r="EQ167" s="66"/>
      <c r="ER167" s="66"/>
      <c r="ES167" s="66"/>
      <c r="ET167" s="66"/>
      <c r="EU167" s="66"/>
      <c r="EV167" s="66"/>
      <c r="EW167" s="66"/>
      <c r="EX167" s="66"/>
      <c r="EY167" s="66"/>
      <c r="EZ167" s="66"/>
      <c r="FA167" s="66"/>
      <c r="FB167" s="66"/>
      <c r="FC167" s="66"/>
      <c r="FD167" s="66"/>
      <c r="FE167" s="66"/>
      <c r="FF167" s="66"/>
      <c r="FG167" s="66"/>
      <c r="FH167" s="66"/>
      <c r="FI167" s="66"/>
      <c r="FJ167" s="66"/>
      <c r="FK167" s="66"/>
      <c r="FL167" s="66"/>
      <c r="FM167" s="66"/>
      <c r="FN167" s="66"/>
      <c r="FO167" s="66"/>
      <c r="FP167" s="66"/>
      <c r="FQ167" s="66"/>
      <c r="FR167" s="66"/>
      <c r="FS167" s="66"/>
      <c r="FT167" s="66"/>
      <c r="FU167" s="66"/>
      <c r="FV167" s="66"/>
      <c r="FW167" s="66"/>
      <c r="FX167" s="66"/>
      <c r="FY167" s="66"/>
      <c r="FZ167" s="66"/>
      <c r="GA167" s="66"/>
      <c r="GB167" s="66"/>
      <c r="GC167" s="66"/>
      <c r="GD167" s="66"/>
      <c r="GE167" s="66"/>
      <c r="GF167" s="66"/>
      <c r="GG167" s="66"/>
      <c r="GH167" s="66"/>
      <c r="GI167" s="66"/>
      <c r="GJ167" s="66"/>
      <c r="GK167" s="66"/>
      <c r="GL167" s="66"/>
      <c r="GM167" s="66"/>
      <c r="GN167" s="66"/>
      <c r="GO167" s="66"/>
      <c r="GP167" s="66"/>
      <c r="GQ167" s="66"/>
      <c r="GR167" s="66"/>
      <c r="GS167" s="66"/>
      <c r="GT167" s="66"/>
      <c r="GU167" s="66"/>
      <c r="GV167" s="66"/>
      <c r="GW167" s="66"/>
      <c r="GX167" s="66"/>
      <c r="GY167" s="66"/>
      <c r="GZ167" s="66"/>
      <c r="HA167" s="66"/>
      <c r="HB167" s="66"/>
      <c r="HC167" s="66"/>
      <c r="HD167" s="66"/>
      <c r="HE167" s="66"/>
      <c r="HF167" s="66"/>
      <c r="HG167" s="66"/>
      <c r="HH167" s="66"/>
      <c r="HI167" s="66"/>
      <c r="HJ167" s="66"/>
      <c r="HK167" s="66"/>
      <c r="HL167" s="66"/>
      <c r="HM167" s="66"/>
      <c r="HN167" s="66"/>
      <c r="HO167" s="66"/>
      <c r="HP167" s="66"/>
      <c r="HQ167" s="66"/>
      <c r="HR167" s="66"/>
      <c r="HS167" s="66"/>
      <c r="HT167" s="66"/>
      <c r="HU167" s="66"/>
      <c r="HV167" s="66"/>
      <c r="HW167" s="66"/>
      <c r="HX167" s="66"/>
      <c r="HY167" s="66"/>
      <c r="HZ167" s="66"/>
      <c r="IA167" s="66"/>
      <c r="IB167" s="66"/>
      <c r="IC167" s="66"/>
      <c r="ID167" s="66"/>
      <c r="IE167" s="66"/>
    </row>
  </sheetData>
  <mergeCells count="7">
    <mergeCell ref="A166:G166"/>
    <mergeCell ref="A2:I2"/>
    <mergeCell ref="A160:C160"/>
    <mergeCell ref="A163:G163"/>
    <mergeCell ref="A164:G164"/>
    <mergeCell ref="A165:G165"/>
    <mergeCell ref="A3:D3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03-D.1.4.4. VYTÁPĚNÍ</vt:lpstr>
      <vt:lpstr>'03-D.1.4.4. VYTÁPĚNÍ'!Oblast_tisku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2021-01-25T12:56:20Z</cp:lastPrinted>
  <dcterms:created xsi:type="dcterms:W3CDTF">2020-12-15T06:51:00Z</dcterms:created>
  <dcterms:modified xsi:type="dcterms:W3CDTF">2021-01-25T12:56:28Z</dcterms:modified>
</cp:coreProperties>
</file>